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e.anderson\Desktop\ELM\"/>
    </mc:Choice>
  </mc:AlternateContent>
  <xr:revisionPtr revIDLastSave="0" documentId="10_ncr:8100000_{FE40F7E2-CE9E-4532-9AF8-BDA0B3CD02C5}" xr6:coauthVersionLast="33" xr6:coauthVersionMax="33" xr10:uidLastSave="{00000000-0000-0000-0000-000000000000}"/>
  <bookViews>
    <workbookView xWindow="120" yWindow="15" windowWidth="18960" windowHeight="11325" activeTab="2" xr2:uid="{00000000-000D-0000-FFFF-FFFF00000000}"/>
  </bookViews>
  <sheets>
    <sheet name="Beta Schedule Summary" sheetId="8" r:id="rId1"/>
    <sheet name="Beta Construction Workforce" sheetId="9" r:id="rId2"/>
    <sheet name="Beta Construction Sequencing" sheetId="11" r:id="rId3"/>
  </sheets>
  <calcPr calcId="162913"/>
</workbook>
</file>

<file path=xl/calcChain.xml><?xml version="1.0" encoding="utf-8"?>
<calcChain xmlns="http://schemas.openxmlformats.org/spreadsheetml/2006/main">
  <c r="C43" i="9" l="1"/>
  <c r="C42" i="9"/>
  <c r="C41" i="9"/>
  <c r="C40" i="9"/>
  <c r="C38" i="9"/>
  <c r="C37" i="9"/>
  <c r="C36" i="9"/>
  <c r="C35" i="9"/>
  <c r="C33" i="9"/>
  <c r="C32" i="9"/>
  <c r="C31" i="9"/>
  <c r="C29" i="9"/>
  <c r="C28" i="9"/>
  <c r="C27" i="9"/>
  <c r="C26" i="9"/>
  <c r="C24" i="9"/>
  <c r="C23" i="9"/>
  <c r="C22" i="9"/>
  <c r="C21" i="9"/>
  <c r="C19" i="9"/>
  <c r="C18" i="9"/>
  <c r="C17" i="9"/>
  <c r="C15" i="9"/>
  <c r="C13" i="9"/>
  <c r="C11" i="9"/>
  <c r="R58" i="9" l="1"/>
  <c r="J57" i="9" l="1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BA57" i="9"/>
  <c r="BB57" i="9"/>
  <c r="BC57" i="9"/>
  <c r="BD57" i="9"/>
  <c r="BE57" i="9"/>
  <c r="BF57" i="9"/>
  <c r="BG57" i="9"/>
  <c r="BH57" i="9"/>
  <c r="BI57" i="9"/>
  <c r="BJ57" i="9"/>
  <c r="BK57" i="9"/>
  <c r="BL57" i="9"/>
  <c r="BM57" i="9"/>
  <c r="BN57" i="9"/>
  <c r="BO57" i="9"/>
  <c r="BP57" i="9"/>
  <c r="BQ57" i="9"/>
  <c r="BR57" i="9"/>
  <c r="BS57" i="9"/>
  <c r="BT57" i="9"/>
  <c r="BU57" i="9"/>
  <c r="BV57" i="9"/>
  <c r="BW57" i="9"/>
  <c r="BX57" i="9"/>
  <c r="BY57" i="9"/>
  <c r="BZ57" i="9"/>
  <c r="CA57" i="9"/>
  <c r="CB57" i="9"/>
  <c r="CC57" i="9"/>
  <c r="CD57" i="9"/>
  <c r="CE57" i="9"/>
  <c r="CF57" i="9"/>
  <c r="CG57" i="9"/>
  <c r="CH57" i="9"/>
  <c r="CI57" i="9"/>
  <c r="CJ57" i="9"/>
  <c r="CK57" i="9"/>
  <c r="CL57" i="9"/>
  <c r="CM57" i="9"/>
  <c r="CN57" i="9"/>
  <c r="CO57" i="9"/>
  <c r="CP57" i="9"/>
  <c r="CQ57" i="9"/>
  <c r="CR57" i="9"/>
  <c r="CS57" i="9"/>
  <c r="J58" i="9"/>
  <c r="K58" i="9"/>
  <c r="L58" i="9"/>
  <c r="M58" i="9"/>
  <c r="N58" i="9"/>
  <c r="O58" i="9"/>
  <c r="P58" i="9"/>
  <c r="Q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BA58" i="9"/>
  <c r="BB58" i="9"/>
  <c r="BC58" i="9"/>
  <c r="BD58" i="9"/>
  <c r="BE58" i="9"/>
  <c r="BF58" i="9"/>
  <c r="BG58" i="9"/>
  <c r="BH58" i="9"/>
  <c r="BI58" i="9"/>
  <c r="BJ58" i="9"/>
  <c r="BK58" i="9"/>
  <c r="BL58" i="9"/>
  <c r="BM58" i="9"/>
  <c r="BN58" i="9"/>
  <c r="BO58" i="9"/>
  <c r="BP58" i="9"/>
  <c r="BQ58" i="9"/>
  <c r="BR58" i="9"/>
  <c r="BS58" i="9"/>
  <c r="BT58" i="9"/>
  <c r="BU58" i="9"/>
  <c r="BV58" i="9"/>
  <c r="BW58" i="9"/>
  <c r="BX58" i="9"/>
  <c r="BY58" i="9"/>
  <c r="BZ58" i="9"/>
  <c r="CA58" i="9"/>
  <c r="CB58" i="9"/>
  <c r="CC58" i="9"/>
  <c r="CD58" i="9"/>
  <c r="CE58" i="9"/>
  <c r="CF58" i="9"/>
  <c r="CG58" i="9"/>
  <c r="CH58" i="9"/>
  <c r="CI58" i="9"/>
  <c r="CJ58" i="9"/>
  <c r="CK58" i="9"/>
  <c r="CL58" i="9"/>
  <c r="CM58" i="9"/>
  <c r="CN58" i="9"/>
  <c r="CO58" i="9"/>
  <c r="CP58" i="9"/>
  <c r="CQ58" i="9"/>
  <c r="CR58" i="9"/>
  <c r="CS58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BA59" i="9"/>
  <c r="BB59" i="9"/>
  <c r="BC59" i="9"/>
  <c r="BD59" i="9"/>
  <c r="BE59" i="9"/>
  <c r="BF59" i="9"/>
  <c r="BG59" i="9"/>
  <c r="BH59" i="9"/>
  <c r="BI59" i="9"/>
  <c r="BJ59" i="9"/>
  <c r="BK59" i="9"/>
  <c r="BL59" i="9"/>
  <c r="BM59" i="9"/>
  <c r="BN59" i="9"/>
  <c r="BO59" i="9"/>
  <c r="BP59" i="9"/>
  <c r="BQ59" i="9"/>
  <c r="BR59" i="9"/>
  <c r="BS59" i="9"/>
  <c r="BT59" i="9"/>
  <c r="BU59" i="9"/>
  <c r="BV59" i="9"/>
  <c r="BW59" i="9"/>
  <c r="BX59" i="9"/>
  <c r="BY59" i="9"/>
  <c r="BZ59" i="9"/>
  <c r="CA59" i="9"/>
  <c r="CB59" i="9"/>
  <c r="CC59" i="9"/>
  <c r="CD59" i="9"/>
  <c r="CE59" i="9"/>
  <c r="CF59" i="9"/>
  <c r="CG59" i="9"/>
  <c r="CH59" i="9"/>
  <c r="CI59" i="9"/>
  <c r="CJ59" i="9"/>
  <c r="CK59" i="9"/>
  <c r="CL59" i="9"/>
  <c r="CM59" i="9"/>
  <c r="CN59" i="9"/>
  <c r="CO59" i="9"/>
  <c r="CP59" i="9"/>
  <c r="CQ59" i="9"/>
  <c r="CR59" i="9"/>
  <c r="CS59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AR60" i="9"/>
  <c r="AS60" i="9"/>
  <c r="AT60" i="9"/>
  <c r="AU60" i="9"/>
  <c r="AV60" i="9"/>
  <c r="AW60" i="9"/>
  <c r="AX60" i="9"/>
  <c r="AY60" i="9"/>
  <c r="AZ60" i="9"/>
  <c r="BA60" i="9"/>
  <c r="BB60" i="9"/>
  <c r="BC60" i="9"/>
  <c r="BD60" i="9"/>
  <c r="BE60" i="9"/>
  <c r="BF60" i="9"/>
  <c r="BG60" i="9"/>
  <c r="BH60" i="9"/>
  <c r="BI60" i="9"/>
  <c r="BJ60" i="9"/>
  <c r="BK60" i="9"/>
  <c r="BL60" i="9"/>
  <c r="BM60" i="9"/>
  <c r="BN60" i="9"/>
  <c r="BO60" i="9"/>
  <c r="BP60" i="9"/>
  <c r="BQ60" i="9"/>
  <c r="BR60" i="9"/>
  <c r="BS60" i="9"/>
  <c r="BT60" i="9"/>
  <c r="BU60" i="9"/>
  <c r="BV60" i="9"/>
  <c r="BW60" i="9"/>
  <c r="BX60" i="9"/>
  <c r="BY60" i="9"/>
  <c r="BZ60" i="9"/>
  <c r="CA60" i="9"/>
  <c r="CB60" i="9"/>
  <c r="CC60" i="9"/>
  <c r="CD60" i="9"/>
  <c r="CE60" i="9"/>
  <c r="CF60" i="9"/>
  <c r="CG60" i="9"/>
  <c r="CH60" i="9"/>
  <c r="CI60" i="9"/>
  <c r="CJ60" i="9"/>
  <c r="CK60" i="9"/>
  <c r="CL60" i="9"/>
  <c r="CM60" i="9"/>
  <c r="CN60" i="9"/>
  <c r="CO60" i="9"/>
  <c r="CP60" i="9"/>
  <c r="CQ60" i="9"/>
  <c r="CR60" i="9"/>
  <c r="CS60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BA61" i="9"/>
  <c r="BB61" i="9"/>
  <c r="BC61" i="9"/>
  <c r="BD61" i="9"/>
  <c r="BE61" i="9"/>
  <c r="BF61" i="9"/>
  <c r="BG61" i="9"/>
  <c r="BH61" i="9"/>
  <c r="BI61" i="9"/>
  <c r="BJ61" i="9"/>
  <c r="BK61" i="9"/>
  <c r="BL61" i="9"/>
  <c r="BM61" i="9"/>
  <c r="BN61" i="9"/>
  <c r="BO61" i="9"/>
  <c r="BP61" i="9"/>
  <c r="BQ61" i="9"/>
  <c r="BR61" i="9"/>
  <c r="BS61" i="9"/>
  <c r="BT61" i="9"/>
  <c r="BU61" i="9"/>
  <c r="BV61" i="9"/>
  <c r="BW61" i="9"/>
  <c r="BX61" i="9"/>
  <c r="BY61" i="9"/>
  <c r="BZ61" i="9"/>
  <c r="CA61" i="9"/>
  <c r="CB61" i="9"/>
  <c r="CC61" i="9"/>
  <c r="CD61" i="9"/>
  <c r="CE61" i="9"/>
  <c r="CF61" i="9"/>
  <c r="CG61" i="9"/>
  <c r="CH61" i="9"/>
  <c r="CI61" i="9"/>
  <c r="CJ61" i="9"/>
  <c r="CK61" i="9"/>
  <c r="CL61" i="9"/>
  <c r="CM61" i="9"/>
  <c r="CN61" i="9"/>
  <c r="CO61" i="9"/>
  <c r="CP61" i="9"/>
  <c r="CQ61" i="9"/>
  <c r="CR61" i="9"/>
  <c r="CS61" i="9"/>
  <c r="I61" i="9"/>
  <c r="I60" i="9"/>
  <c r="I59" i="9"/>
  <c r="I58" i="9"/>
  <c r="I57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BA51" i="9"/>
  <c r="BB51" i="9"/>
  <c r="BC51" i="9"/>
  <c r="BD51" i="9"/>
  <c r="BE51" i="9"/>
  <c r="BF51" i="9"/>
  <c r="BG51" i="9"/>
  <c r="BH51" i="9"/>
  <c r="BI51" i="9"/>
  <c r="BJ51" i="9"/>
  <c r="BK51" i="9"/>
  <c r="BL51" i="9"/>
  <c r="BM51" i="9"/>
  <c r="BN51" i="9"/>
  <c r="BO51" i="9"/>
  <c r="BP51" i="9"/>
  <c r="BQ51" i="9"/>
  <c r="BR51" i="9"/>
  <c r="BS51" i="9"/>
  <c r="BT51" i="9"/>
  <c r="BU51" i="9"/>
  <c r="BV51" i="9"/>
  <c r="BW51" i="9"/>
  <c r="BX51" i="9"/>
  <c r="BY51" i="9"/>
  <c r="BZ51" i="9"/>
  <c r="CA51" i="9"/>
  <c r="CB51" i="9"/>
  <c r="CC51" i="9"/>
  <c r="CD51" i="9"/>
  <c r="CE51" i="9"/>
  <c r="CF51" i="9"/>
  <c r="CG51" i="9"/>
  <c r="CH51" i="9"/>
  <c r="CI51" i="9"/>
  <c r="CJ51" i="9"/>
  <c r="CK51" i="9"/>
  <c r="CL51" i="9"/>
  <c r="CM51" i="9"/>
  <c r="CN51" i="9"/>
  <c r="CO51" i="9"/>
  <c r="CP51" i="9"/>
  <c r="CQ51" i="9"/>
  <c r="CR51" i="9"/>
  <c r="CS51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BA52" i="9"/>
  <c r="BB52" i="9"/>
  <c r="BC52" i="9"/>
  <c r="BD52" i="9"/>
  <c r="BE52" i="9"/>
  <c r="BF52" i="9"/>
  <c r="BG52" i="9"/>
  <c r="BH52" i="9"/>
  <c r="BI52" i="9"/>
  <c r="BJ52" i="9"/>
  <c r="BK52" i="9"/>
  <c r="BL52" i="9"/>
  <c r="BM52" i="9"/>
  <c r="BN52" i="9"/>
  <c r="BO52" i="9"/>
  <c r="BP52" i="9"/>
  <c r="BQ52" i="9"/>
  <c r="BR52" i="9"/>
  <c r="BS52" i="9"/>
  <c r="BT52" i="9"/>
  <c r="BU52" i="9"/>
  <c r="BV52" i="9"/>
  <c r="BW52" i="9"/>
  <c r="BX52" i="9"/>
  <c r="BY52" i="9"/>
  <c r="BZ52" i="9"/>
  <c r="CA52" i="9"/>
  <c r="CB52" i="9"/>
  <c r="CC52" i="9"/>
  <c r="CD52" i="9"/>
  <c r="CE52" i="9"/>
  <c r="CF52" i="9"/>
  <c r="CG52" i="9"/>
  <c r="CH52" i="9"/>
  <c r="CI52" i="9"/>
  <c r="CJ52" i="9"/>
  <c r="CK52" i="9"/>
  <c r="CL52" i="9"/>
  <c r="CM52" i="9"/>
  <c r="CN52" i="9"/>
  <c r="CO52" i="9"/>
  <c r="CP52" i="9"/>
  <c r="CQ52" i="9"/>
  <c r="CR52" i="9"/>
  <c r="CS52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BA53" i="9"/>
  <c r="BB53" i="9"/>
  <c r="BC53" i="9"/>
  <c r="BD53" i="9"/>
  <c r="BE53" i="9"/>
  <c r="BF53" i="9"/>
  <c r="BG53" i="9"/>
  <c r="BH53" i="9"/>
  <c r="BI53" i="9"/>
  <c r="BJ53" i="9"/>
  <c r="BK53" i="9"/>
  <c r="BL53" i="9"/>
  <c r="BM53" i="9"/>
  <c r="BN53" i="9"/>
  <c r="BO53" i="9"/>
  <c r="BP53" i="9"/>
  <c r="BQ53" i="9"/>
  <c r="BR53" i="9"/>
  <c r="BS53" i="9"/>
  <c r="BT53" i="9"/>
  <c r="BU53" i="9"/>
  <c r="BV53" i="9"/>
  <c r="BW53" i="9"/>
  <c r="BX53" i="9"/>
  <c r="BY53" i="9"/>
  <c r="BZ53" i="9"/>
  <c r="CA53" i="9"/>
  <c r="CB53" i="9"/>
  <c r="CC53" i="9"/>
  <c r="CD53" i="9"/>
  <c r="CE53" i="9"/>
  <c r="CF53" i="9"/>
  <c r="CG53" i="9"/>
  <c r="CH53" i="9"/>
  <c r="CI53" i="9"/>
  <c r="CJ53" i="9"/>
  <c r="CK53" i="9"/>
  <c r="CL53" i="9"/>
  <c r="CM53" i="9"/>
  <c r="CN53" i="9"/>
  <c r="CO53" i="9"/>
  <c r="CP53" i="9"/>
  <c r="CQ53" i="9"/>
  <c r="CR53" i="9"/>
  <c r="CS53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BA54" i="9"/>
  <c r="BB54" i="9"/>
  <c r="BC54" i="9"/>
  <c r="BD54" i="9"/>
  <c r="BE54" i="9"/>
  <c r="BF54" i="9"/>
  <c r="BG54" i="9"/>
  <c r="BH54" i="9"/>
  <c r="BI54" i="9"/>
  <c r="BJ54" i="9"/>
  <c r="BK54" i="9"/>
  <c r="BL54" i="9"/>
  <c r="BM54" i="9"/>
  <c r="BN54" i="9"/>
  <c r="BO54" i="9"/>
  <c r="BP54" i="9"/>
  <c r="BQ54" i="9"/>
  <c r="BR54" i="9"/>
  <c r="BS54" i="9"/>
  <c r="BT54" i="9"/>
  <c r="BU54" i="9"/>
  <c r="BV54" i="9"/>
  <c r="BW54" i="9"/>
  <c r="BX54" i="9"/>
  <c r="BY54" i="9"/>
  <c r="BZ54" i="9"/>
  <c r="CA54" i="9"/>
  <c r="CB54" i="9"/>
  <c r="CC54" i="9"/>
  <c r="CD54" i="9"/>
  <c r="CE54" i="9"/>
  <c r="CF54" i="9"/>
  <c r="CG54" i="9"/>
  <c r="CH54" i="9"/>
  <c r="CI54" i="9"/>
  <c r="CJ54" i="9"/>
  <c r="CK54" i="9"/>
  <c r="CL54" i="9"/>
  <c r="CM54" i="9"/>
  <c r="CN54" i="9"/>
  <c r="CO54" i="9"/>
  <c r="CP54" i="9"/>
  <c r="CQ54" i="9"/>
  <c r="CR54" i="9"/>
  <c r="CS54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BA55" i="9"/>
  <c r="BB55" i="9"/>
  <c r="BC55" i="9"/>
  <c r="BD55" i="9"/>
  <c r="BE55" i="9"/>
  <c r="BF55" i="9"/>
  <c r="BG55" i="9"/>
  <c r="BH55" i="9"/>
  <c r="BI55" i="9"/>
  <c r="BJ55" i="9"/>
  <c r="BK55" i="9"/>
  <c r="BL55" i="9"/>
  <c r="BM55" i="9"/>
  <c r="BN55" i="9"/>
  <c r="BO55" i="9"/>
  <c r="BP55" i="9"/>
  <c r="BQ55" i="9"/>
  <c r="BR55" i="9"/>
  <c r="BS55" i="9"/>
  <c r="BT55" i="9"/>
  <c r="BU55" i="9"/>
  <c r="BV55" i="9"/>
  <c r="BW55" i="9"/>
  <c r="BX55" i="9"/>
  <c r="BY55" i="9"/>
  <c r="BZ55" i="9"/>
  <c r="CA55" i="9"/>
  <c r="CB55" i="9"/>
  <c r="CC55" i="9"/>
  <c r="CD55" i="9"/>
  <c r="CE55" i="9"/>
  <c r="CF55" i="9"/>
  <c r="CG55" i="9"/>
  <c r="CH55" i="9"/>
  <c r="CI55" i="9"/>
  <c r="CJ55" i="9"/>
  <c r="CK55" i="9"/>
  <c r="CL55" i="9"/>
  <c r="CM55" i="9"/>
  <c r="CN55" i="9"/>
  <c r="CO55" i="9"/>
  <c r="CP55" i="9"/>
  <c r="CQ55" i="9"/>
  <c r="CR55" i="9"/>
  <c r="CS55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BA56" i="9"/>
  <c r="BB56" i="9"/>
  <c r="BC56" i="9"/>
  <c r="BD56" i="9"/>
  <c r="BE56" i="9"/>
  <c r="BF56" i="9"/>
  <c r="BG56" i="9"/>
  <c r="BH56" i="9"/>
  <c r="BI56" i="9"/>
  <c r="BJ56" i="9"/>
  <c r="BK56" i="9"/>
  <c r="BL56" i="9"/>
  <c r="BM56" i="9"/>
  <c r="BN56" i="9"/>
  <c r="BO56" i="9"/>
  <c r="BP56" i="9"/>
  <c r="BQ56" i="9"/>
  <c r="BR56" i="9"/>
  <c r="BS56" i="9"/>
  <c r="BT56" i="9"/>
  <c r="BU56" i="9"/>
  <c r="BV56" i="9"/>
  <c r="BW56" i="9"/>
  <c r="BX56" i="9"/>
  <c r="BY56" i="9"/>
  <c r="BZ56" i="9"/>
  <c r="CA56" i="9"/>
  <c r="CB56" i="9"/>
  <c r="CC56" i="9"/>
  <c r="CD56" i="9"/>
  <c r="CE56" i="9"/>
  <c r="CF56" i="9"/>
  <c r="CG56" i="9"/>
  <c r="CH56" i="9"/>
  <c r="CI56" i="9"/>
  <c r="CJ56" i="9"/>
  <c r="CK56" i="9"/>
  <c r="CL56" i="9"/>
  <c r="CM56" i="9"/>
  <c r="CN56" i="9"/>
  <c r="CO56" i="9"/>
  <c r="CP56" i="9"/>
  <c r="CQ56" i="9"/>
  <c r="CR56" i="9"/>
  <c r="CS56" i="9"/>
  <c r="I55" i="9"/>
  <c r="I56" i="9"/>
  <c r="I54" i="9"/>
  <c r="I53" i="9"/>
  <c r="I52" i="9"/>
  <c r="I51" i="9"/>
  <c r="CK50" i="9"/>
  <c r="CL50" i="9"/>
  <c r="CM50" i="9"/>
  <c r="CN50" i="9"/>
  <c r="CO50" i="9"/>
  <c r="CP50" i="9"/>
  <c r="CQ50" i="9"/>
  <c r="CR50" i="9"/>
  <c r="CS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BA50" i="9"/>
  <c r="BB50" i="9"/>
  <c r="BC50" i="9"/>
  <c r="BD50" i="9"/>
  <c r="BE50" i="9"/>
  <c r="BF50" i="9"/>
  <c r="BG50" i="9"/>
  <c r="BH50" i="9"/>
  <c r="BI50" i="9"/>
  <c r="BJ50" i="9"/>
  <c r="BK50" i="9"/>
  <c r="BL50" i="9"/>
  <c r="BM50" i="9"/>
  <c r="BN50" i="9"/>
  <c r="BO50" i="9"/>
  <c r="BP50" i="9"/>
  <c r="BQ50" i="9"/>
  <c r="BR50" i="9"/>
  <c r="BS50" i="9"/>
  <c r="BT50" i="9"/>
  <c r="BU50" i="9"/>
  <c r="BV50" i="9"/>
  <c r="BW50" i="9"/>
  <c r="BX50" i="9"/>
  <c r="BY50" i="9"/>
  <c r="BZ50" i="9"/>
  <c r="CA50" i="9"/>
  <c r="CB50" i="9"/>
  <c r="CC50" i="9"/>
  <c r="CD50" i="9"/>
  <c r="CE50" i="9"/>
  <c r="CF50" i="9"/>
  <c r="CG50" i="9"/>
  <c r="CH50" i="9"/>
  <c r="CI50" i="9"/>
  <c r="CJ50" i="9"/>
  <c r="I50" i="9"/>
  <c r="CO62" i="9" l="1"/>
  <c r="CK62" i="9"/>
  <c r="CS62" i="9"/>
  <c r="CG62" i="9"/>
  <c r="CC62" i="9"/>
  <c r="CQ62" i="9"/>
  <c r="CI62" i="9"/>
  <c r="CP62" i="9"/>
  <c r="CH62" i="9"/>
  <c r="CM62" i="9"/>
  <c r="CE62" i="9"/>
  <c r="CL62" i="9"/>
  <c r="CD62" i="9"/>
  <c r="CR62" i="9"/>
  <c r="CN62" i="9"/>
  <c r="CJ62" i="9"/>
  <c r="CF62" i="9"/>
  <c r="CB62" i="9"/>
  <c r="CA62" i="9"/>
  <c r="BZ62" i="9"/>
  <c r="BY62" i="9"/>
  <c r="BV62" i="9"/>
  <c r="BX62" i="9"/>
  <c r="BW62" i="9"/>
  <c r="I62" i="9"/>
  <c r="BQ62" i="9"/>
  <c r="BI62" i="9"/>
  <c r="BA62" i="9"/>
  <c r="AS62" i="9"/>
  <c r="AK62" i="9"/>
  <c r="AC62" i="9"/>
  <c r="U62" i="9"/>
  <c r="M62" i="9"/>
  <c r="BU62" i="9"/>
  <c r="BM62" i="9"/>
  <c r="AO62" i="9"/>
  <c r="BS62" i="9"/>
  <c r="BO62" i="9"/>
  <c r="BK62" i="9"/>
  <c r="BG62" i="9"/>
  <c r="AY62" i="9"/>
  <c r="AU62" i="9"/>
  <c r="AQ62" i="9"/>
  <c r="AM62" i="9"/>
  <c r="AI62" i="9"/>
  <c r="AE62" i="9"/>
  <c r="AA62" i="9"/>
  <c r="W62" i="9"/>
  <c r="O62" i="9"/>
  <c r="K62" i="9"/>
  <c r="BE62" i="9"/>
  <c r="AW62" i="9"/>
  <c r="AG62" i="9"/>
  <c r="Y62" i="9"/>
  <c r="S62" i="9"/>
  <c r="Q62" i="9"/>
  <c r="BR62" i="9"/>
  <c r="BN62" i="9"/>
  <c r="BJ62" i="9"/>
  <c r="BF62" i="9"/>
  <c r="AX62" i="9"/>
  <c r="AT62" i="9"/>
  <c r="AP62" i="9"/>
  <c r="AL62" i="9"/>
  <c r="AH62" i="9"/>
  <c r="AD62" i="9"/>
  <c r="Z62" i="9"/>
  <c r="V62" i="9"/>
  <c r="R62" i="9"/>
  <c r="N62" i="9"/>
  <c r="J62" i="9"/>
  <c r="BT62" i="9"/>
  <c r="BP62" i="9"/>
  <c r="BL62" i="9"/>
  <c r="BH62" i="9"/>
  <c r="AZ62" i="9"/>
  <c r="AV62" i="9"/>
  <c r="AR62" i="9"/>
  <c r="AN62" i="9"/>
  <c r="AJ62" i="9"/>
  <c r="AF62" i="9"/>
  <c r="AB62" i="9"/>
  <c r="X62" i="9"/>
  <c r="T62" i="9"/>
  <c r="P62" i="9"/>
  <c r="L62" i="9"/>
  <c r="BC62" i="9"/>
  <c r="BD62" i="9"/>
  <c r="BB62" i="9"/>
</calcChain>
</file>

<file path=xl/sharedStrings.xml><?xml version="1.0" encoding="utf-8"?>
<sst xmlns="http://schemas.openxmlformats.org/spreadsheetml/2006/main" count="557" uniqueCount="115">
  <si>
    <t>Dates</t>
  </si>
  <si>
    <t>Start</t>
  </si>
  <si>
    <t>End</t>
  </si>
  <si>
    <t>May</t>
  </si>
  <si>
    <t>Apr</t>
  </si>
  <si>
    <t>Jun</t>
  </si>
  <si>
    <t>Jul</t>
  </si>
  <si>
    <t>Aug</t>
  </si>
  <si>
    <t>Oct</t>
  </si>
  <si>
    <t>Nov</t>
  </si>
  <si>
    <t>Dec</t>
  </si>
  <si>
    <t>Jan</t>
  </si>
  <si>
    <t>Feb</t>
  </si>
  <si>
    <t>Mar</t>
  </si>
  <si>
    <t>c</t>
  </si>
  <si>
    <t>o</t>
  </si>
  <si>
    <t>10/9/2019</t>
  </si>
  <si>
    <t>4/3/2020</t>
  </si>
  <si>
    <t>7/31/2020</t>
  </si>
  <si>
    <t>10/1/2019</t>
  </si>
  <si>
    <t>4/1/2019</t>
  </si>
  <si>
    <t>6/17/2019</t>
  </si>
  <si>
    <t>6/3/2019</t>
  </si>
  <si>
    <t>6/4/2019</t>
  </si>
  <si>
    <t>Sept</t>
  </si>
  <si>
    <t>March 1</t>
  </si>
  <si>
    <t>July 31</t>
  </si>
  <si>
    <t>Beginning of March</t>
  </si>
  <si>
    <t>End of October</t>
  </si>
  <si>
    <t>e</t>
  </si>
  <si>
    <t>t</t>
  </si>
  <si>
    <t>LEGEND</t>
  </si>
  <si>
    <t>Mohave-Eldorado Transmission Line -
OPGW Re-conductoring</t>
  </si>
  <si>
    <t>All Transmission Line -
Infraction Work- Tower Raising</t>
  </si>
  <si>
    <t>Lugo-Mohave Transmission Line -
OPGW Re-conductoring</t>
  </si>
  <si>
    <t>Eldorado Substation (Lugo Bank) -
SC3 Construction</t>
  </si>
  <si>
    <t>Mohave Substation (Lugo Bank) -
SC6 Construction</t>
  </si>
  <si>
    <t>Newberry Series Capacitor -
SC2 Construction</t>
  </si>
  <si>
    <t>Ludlow Series Capacitor -
SC5 Construction</t>
  </si>
  <si>
    <t>Lugo Substation (Eldorado Bank) -
SC1 Construction</t>
  </si>
  <si>
    <t>Lugo Substation (Mohave Bank) -
SC4 Construction</t>
  </si>
  <si>
    <t>g</t>
  </si>
  <si>
    <t>i</t>
  </si>
  <si>
    <t>OPGW Re-conductoring</t>
  </si>
  <si>
    <t>Infraction Work (Tower Raising)</t>
  </si>
  <si>
    <t>Electrical Installations</t>
  </si>
  <si>
    <t>Testing</t>
  </si>
  <si>
    <t>Grading (g)</t>
  </si>
  <si>
    <t># of Workers</t>
  </si>
  <si>
    <t>Work Crews</t>
  </si>
  <si>
    <t>Testing (t)</t>
  </si>
  <si>
    <t>Closeout (c)</t>
  </si>
  <si>
    <t>Infraction Work (i)</t>
  </si>
  <si>
    <t>Electrical Installations (e)</t>
  </si>
  <si>
    <t>OPGW Re-Conductoring (o)</t>
  </si>
  <si>
    <t>Monitors</t>
  </si>
  <si>
    <t>Total Manpower</t>
  </si>
  <si>
    <t>Management- SC2 &amp; SC5</t>
  </si>
  <si>
    <t>Management- SC1 &amp; SC4</t>
  </si>
  <si>
    <t>Managemnet- SC3 &amp; SC6</t>
  </si>
  <si>
    <t>Management- Trans</t>
  </si>
  <si>
    <t>1/30/2020</t>
  </si>
  <si>
    <t>5/30/2019</t>
  </si>
  <si>
    <t>7/29/2019</t>
  </si>
  <si>
    <t>8/20/2020</t>
  </si>
  <si>
    <t>10/04/2019</t>
  </si>
  <si>
    <t>5/13/2020</t>
  </si>
  <si>
    <t>6/18/2020</t>
  </si>
  <si>
    <t>4/5/2019</t>
  </si>
  <si>
    <t>Site - Activity</t>
  </si>
  <si>
    <t>Grading (Site Development)</t>
  </si>
  <si>
    <t>6/5/2020</t>
  </si>
  <si>
    <t>4/16/2020</t>
  </si>
  <si>
    <t>1/8/2020</t>
  </si>
  <si>
    <t>11/20/2019</t>
  </si>
  <si>
    <t>10/14/2019</t>
  </si>
  <si>
    <t>3/9/2020</t>
  </si>
  <si>
    <t>5/14/2020</t>
  </si>
  <si>
    <t>6/25/2020</t>
  </si>
  <si>
    <t>4/15/2019</t>
  </si>
  <si>
    <t>5/2/2019</t>
  </si>
  <si>
    <t>6/25/2019</t>
  </si>
  <si>
    <t>6/26/2019</t>
  </si>
  <si>
    <t>8/8/2019</t>
  </si>
  <si>
    <t>2/5/2020</t>
  </si>
  <si>
    <t>3/18/2020</t>
  </si>
  <si>
    <t>9/6/2019</t>
  </si>
  <si>
    <t>3/12/2020</t>
  </si>
  <si>
    <t>4/22/2020</t>
  </si>
  <si>
    <t>5/1/2019</t>
  </si>
  <si>
    <t>8/22/2019</t>
  </si>
  <si>
    <t>11/15/2019</t>
  </si>
  <si>
    <t>12/20/2019</t>
  </si>
  <si>
    <t>2/7/2020</t>
  </si>
  <si>
    <t>2/25/2020</t>
  </si>
  <si>
    <t>Closeout (No construction activities)</t>
  </si>
  <si>
    <t>End of Electrical</t>
  </si>
  <si>
    <t>End of Testing</t>
  </si>
  <si>
    <t>End of Grading</t>
  </si>
  <si>
    <t>-</t>
  </si>
  <si>
    <t>ELM Construction Workforce Schedule (as of 6/25/2018)</t>
  </si>
  <si>
    <t>ELM Construction Schedule Summary (as of 6/25/2018)</t>
  </si>
  <si>
    <t>Site - Construction Component</t>
  </si>
  <si>
    <t>Activity</t>
  </si>
  <si>
    <t>Duration</t>
  </si>
  <si>
    <t>Re-conductoring</t>
  </si>
  <si>
    <t>All Transmission Line -
Infraction Work</t>
  </si>
  <si>
    <t>Lugo-Mohave Transmission Line -
Transmission Work</t>
  </si>
  <si>
    <t>Mohave-Eldorado Transmission Line -
Transmission Work</t>
  </si>
  <si>
    <t>Tower Raising</t>
  </si>
  <si>
    <t>Electrical</t>
  </si>
  <si>
    <t>Closeout</t>
  </si>
  <si>
    <t>Grading</t>
  </si>
  <si>
    <t>NOTE: This table to be used for approximate work durations and personnel coordination only.</t>
  </si>
  <si>
    <t>ELM Construction Sequencing (as of 6/25/2018)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</si>
</sst>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u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56">
    <xf numFmtId="0" fontId="0" fillId="0" borderId="0" xfId="0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1"/>
    <xf numFmtId="0" fontId="6" fillId="0" borderId="0" xfId="1" applyAlignment="1">
      <alignment horizontal="center" vertical="center"/>
    </xf>
    <xf numFmtId="0" fontId="6" fillId="0" borderId="0" xfId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0" xfId="1" applyFont="1"/>
    <xf numFmtId="0" fontId="5" fillId="0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quotePrefix="1" applyFont="1" applyFill="1" applyBorder="1" applyAlignment="1">
      <alignment horizontal="left" vertical="center"/>
    </xf>
    <xf numFmtId="0" fontId="5" fillId="0" borderId="0" xfId="1" applyFont="1" applyFill="1"/>
    <xf numFmtId="0" fontId="5" fillId="0" borderId="0" xfId="1" quotePrefix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3" borderId="0" xfId="1" applyFont="1" applyFill="1" applyAlignment="1">
      <alignment horizontal="left" vertical="center"/>
    </xf>
    <xf numFmtId="0" fontId="5" fillId="3" borderId="0" xfId="1" applyFont="1" applyFill="1" applyAlignment="1">
      <alignment horizontal="center" vertical="center"/>
    </xf>
    <xf numFmtId="0" fontId="5" fillId="3" borderId="0" xfId="1" applyFont="1" applyFill="1" applyAlignment="1">
      <alignment horizontal="right" vertical="center"/>
    </xf>
    <xf numFmtId="16" fontId="5" fillId="4" borderId="0" xfId="1" quotePrefix="1" applyNumberFormat="1" applyFont="1" applyFill="1" applyAlignment="1">
      <alignment horizontal="left" vertical="center"/>
    </xf>
    <xf numFmtId="0" fontId="5" fillId="4" borderId="0" xfId="1" applyFont="1" applyFill="1" applyAlignment="1">
      <alignment horizontal="center" vertical="center"/>
    </xf>
    <xf numFmtId="0" fontId="5" fillId="4" borderId="0" xfId="1" quotePrefix="1" applyFont="1" applyFill="1" applyAlignment="1">
      <alignment horizontal="right" vertical="center"/>
    </xf>
    <xf numFmtId="0" fontId="5" fillId="0" borderId="0" xfId="1" applyFont="1" applyFill="1" applyAlignment="1">
      <alignment horizontal="right" vertical="center"/>
    </xf>
    <xf numFmtId="16" fontId="5" fillId="0" borderId="0" xfId="1" quotePrefix="1" applyNumberFormat="1" applyFont="1" applyFill="1" applyAlignment="1">
      <alignment horizontal="left" vertical="center"/>
    </xf>
    <xf numFmtId="0" fontId="5" fillId="0" borderId="0" xfId="1" quotePrefix="1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 wrapText="1"/>
    </xf>
    <xf numFmtId="0" fontId="5" fillId="0" borderId="14" xfId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12" xfId="1" applyFont="1" applyBorder="1" applyAlignment="1">
      <alignment vertical="center" wrapText="1"/>
    </xf>
    <xf numFmtId="0" fontId="5" fillId="0" borderId="11" xfId="1" applyFont="1" applyBorder="1" applyAlignment="1">
      <alignment vertical="center" wrapText="1"/>
    </xf>
    <xf numFmtId="0" fontId="5" fillId="0" borderId="10" xfId="1" applyFont="1" applyBorder="1" applyAlignment="1">
      <alignment vertical="center" wrapText="1"/>
    </xf>
    <xf numFmtId="0" fontId="5" fillId="0" borderId="0" xfId="1" applyFont="1" applyBorder="1"/>
    <xf numFmtId="0" fontId="5" fillId="0" borderId="1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4" xfId="1" applyFont="1" applyBorder="1"/>
    <xf numFmtId="0" fontId="5" fillId="0" borderId="11" xfId="1" applyFont="1" applyBorder="1"/>
    <xf numFmtId="0" fontId="4" fillId="2" borderId="0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2" xfId="1" quotePrefix="1" applyFont="1" applyFill="1" applyBorder="1" applyAlignment="1">
      <alignment horizontal="right" vertical="center"/>
    </xf>
    <xf numFmtId="0" fontId="4" fillId="2" borderId="22" xfId="1" applyFont="1" applyFill="1" applyBorder="1" applyAlignment="1">
      <alignment horizontal="center" vertical="center"/>
    </xf>
    <xf numFmtId="0" fontId="5" fillId="0" borderId="22" xfId="1" quotePrefix="1" applyFont="1" applyFill="1" applyBorder="1" applyAlignment="1">
      <alignment horizontal="left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25" xfId="1" quotePrefix="1" applyFont="1" applyFill="1" applyBorder="1" applyAlignment="1">
      <alignment horizontal="right" vertical="center"/>
    </xf>
    <xf numFmtId="0" fontId="5" fillId="0" borderId="25" xfId="1" quotePrefix="1" applyFont="1" applyFill="1" applyBorder="1" applyAlignment="1">
      <alignment horizontal="left" vertical="center"/>
    </xf>
    <xf numFmtId="0" fontId="5" fillId="0" borderId="26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quotePrefix="1" applyFont="1" applyFill="1" applyBorder="1" applyAlignment="1">
      <alignment horizontal="left" vertical="center"/>
    </xf>
    <xf numFmtId="0" fontId="4" fillId="0" borderId="14" xfId="1" applyFont="1" applyBorder="1" applyAlignment="1">
      <alignment horizontal="right"/>
    </xf>
    <xf numFmtId="0" fontId="4" fillId="0" borderId="14" xfId="1" applyFont="1" applyBorder="1" applyAlignment="1">
      <alignment horizontal="left" vertical="center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/>
    </xf>
    <xf numFmtId="0" fontId="4" fillId="0" borderId="11" xfId="1" applyFont="1" applyBorder="1" applyAlignment="1">
      <alignment horizontal="right"/>
    </xf>
    <xf numFmtId="0" fontId="5" fillId="0" borderId="25" xfId="1" applyFont="1" applyFill="1" applyBorder="1" applyAlignment="1">
      <alignment horizontal="right" vertical="center"/>
    </xf>
    <xf numFmtId="14" fontId="5" fillId="0" borderId="22" xfId="1" quotePrefix="1" applyNumberFormat="1" applyFont="1" applyFill="1" applyBorder="1" applyAlignment="1">
      <alignment horizontal="right" vertical="center"/>
    </xf>
    <xf numFmtId="14" fontId="5" fillId="0" borderId="25" xfId="1" quotePrefix="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5" fillId="0" borderId="22" xfId="1" applyFont="1" applyBorder="1"/>
    <xf numFmtId="0" fontId="5" fillId="0" borderId="0" xfId="1" applyFont="1" applyAlignment="1">
      <alignment horizontal="center"/>
    </xf>
    <xf numFmtId="0" fontId="5" fillId="2" borderId="13" xfId="1" applyFont="1" applyFill="1" applyBorder="1" applyAlignment="1">
      <alignment horizontal="center" vertical="center"/>
    </xf>
    <xf numFmtId="0" fontId="4" fillId="2" borderId="30" xfId="1" applyFont="1" applyFill="1" applyBorder="1" applyAlignment="1">
      <alignment horizontal="right" vertical="center"/>
    </xf>
    <xf numFmtId="0" fontId="4" fillId="2" borderId="32" xfId="1" applyFont="1" applyFill="1" applyBorder="1" applyAlignment="1">
      <alignment horizontal="right" vertical="center"/>
    </xf>
    <xf numFmtId="0" fontId="4" fillId="2" borderId="33" xfId="1" applyFont="1" applyFill="1" applyBorder="1" applyAlignment="1">
      <alignment horizontal="right" vertical="center"/>
    </xf>
    <xf numFmtId="0" fontId="5" fillId="2" borderId="34" xfId="1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5" fillId="2" borderId="36" xfId="1" applyFont="1" applyFill="1" applyBorder="1" applyAlignment="1">
      <alignment horizontal="center" vertical="center"/>
    </xf>
    <xf numFmtId="0" fontId="3" fillId="0" borderId="22" xfId="1" quotePrefix="1" applyFont="1" applyFill="1" applyBorder="1" applyAlignment="1">
      <alignment horizontal="left" vertical="center"/>
    </xf>
    <xf numFmtId="0" fontId="3" fillId="0" borderId="0" xfId="1" quotePrefix="1" applyFont="1" applyFill="1" applyBorder="1" applyAlignment="1">
      <alignment horizontal="left" vertical="center"/>
    </xf>
    <xf numFmtId="0" fontId="2" fillId="0" borderId="0" xfId="1" quotePrefix="1" applyFont="1" applyFill="1" applyBorder="1" applyAlignment="1">
      <alignment horizontal="right" vertical="center"/>
    </xf>
    <xf numFmtId="0" fontId="2" fillId="0" borderId="0" xfId="1" quotePrefix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14" fontId="10" fillId="0" borderId="29" xfId="0" applyNumberFormat="1" applyFont="1" applyFill="1" applyBorder="1" applyAlignment="1">
      <alignment horizontal="center" vertical="center" wrapText="1"/>
    </xf>
    <xf numFmtId="14" fontId="10" fillId="0" borderId="16" xfId="0" applyNumberFormat="1" applyFont="1" applyFill="1" applyBorder="1" applyAlignment="1">
      <alignment horizontal="center" vertical="center" wrapText="1"/>
    </xf>
    <xf numFmtId="14" fontId="10" fillId="0" borderId="16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4" fontId="10" fillId="0" borderId="18" xfId="0" applyNumberFormat="1" applyFont="1" applyFill="1" applyBorder="1" applyAlignment="1">
      <alignment horizontal="center" vertical="center"/>
    </xf>
    <xf numFmtId="14" fontId="10" fillId="0" borderId="8" xfId="0" applyNumberFormat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left"/>
    </xf>
    <xf numFmtId="14" fontId="1" fillId="0" borderId="0" xfId="1" quotePrefix="1" applyNumberFormat="1" applyFont="1" applyFill="1" applyBorder="1" applyAlignment="1">
      <alignment horizontal="left" vertical="center"/>
    </xf>
    <xf numFmtId="0" fontId="1" fillId="0" borderId="0" xfId="1" quotePrefix="1" applyFont="1" applyFill="1" applyBorder="1" applyAlignment="1">
      <alignment horizontal="right" vertical="center"/>
    </xf>
    <xf numFmtId="0" fontId="1" fillId="0" borderId="0" xfId="1" quotePrefix="1" applyFont="1" applyFill="1" applyBorder="1" applyAlignment="1">
      <alignment horizontal="left" vertical="center"/>
    </xf>
    <xf numFmtId="0" fontId="4" fillId="0" borderId="22" xfId="1" applyFont="1" applyFill="1" applyBorder="1" applyAlignment="1">
      <alignment horizontal="center" vertical="center"/>
    </xf>
    <xf numFmtId="0" fontId="1" fillId="0" borderId="22" xfId="1" quotePrefix="1" applyFont="1" applyFill="1" applyBorder="1" applyAlignment="1">
      <alignment horizontal="left" vertical="center"/>
    </xf>
    <xf numFmtId="14" fontId="1" fillId="0" borderId="0" xfId="1" quotePrefix="1" applyNumberFormat="1" applyFont="1" applyFill="1" applyBorder="1" applyAlignment="1">
      <alignment horizontal="right" vertical="center"/>
    </xf>
    <xf numFmtId="0" fontId="1" fillId="0" borderId="0" xfId="1" quotePrefix="1" applyFont="1" applyAlignment="1">
      <alignment horizontal="right"/>
    </xf>
    <xf numFmtId="0" fontId="1" fillId="0" borderId="22" xfId="1" quotePrefix="1" applyFont="1" applyBorder="1"/>
    <xf numFmtId="0" fontId="1" fillId="0" borderId="11" xfId="1" applyFont="1" applyBorder="1" applyAlignment="1">
      <alignment horizontal="left" vertical="center"/>
    </xf>
    <xf numFmtId="14" fontId="10" fillId="0" borderId="11" xfId="0" applyNumberFormat="1" applyFont="1" applyFill="1" applyBorder="1" applyAlignment="1">
      <alignment horizontal="center" vertical="center" wrapText="1"/>
    </xf>
    <xf numFmtId="14" fontId="10" fillId="0" borderId="17" xfId="0" applyNumberFormat="1" applyFont="1" applyFill="1" applyBorder="1" applyAlignment="1">
      <alignment horizontal="center" vertical="center"/>
    </xf>
    <xf numFmtId="14" fontId="10" fillId="0" borderId="43" xfId="0" applyNumberFormat="1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textRotation="90" wrapText="1"/>
    </xf>
    <xf numFmtId="0" fontId="12" fillId="0" borderId="21" xfId="0" applyFont="1" applyFill="1" applyBorder="1" applyAlignment="1">
      <alignment horizontal="center" vertical="center" textRotation="90" wrapText="1"/>
    </xf>
    <xf numFmtId="0" fontId="12" fillId="0" borderId="9" xfId="0" applyFont="1" applyFill="1" applyBorder="1" applyAlignment="1">
      <alignment horizontal="center" vertical="center" textRotation="90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10" fillId="5" borderId="1" xfId="1" applyFont="1" applyFill="1" applyBorder="1" applyAlignment="1">
      <alignment horizontal="left" vertical="center" wrapText="1"/>
    </xf>
    <xf numFmtId="0" fontId="10" fillId="5" borderId="27" xfId="1" applyFont="1" applyFill="1" applyBorder="1" applyAlignment="1">
      <alignment horizontal="left" vertical="center" wrapText="1"/>
    </xf>
    <xf numFmtId="0" fontId="10" fillId="5" borderId="6" xfId="1" applyFont="1" applyFill="1" applyBorder="1" applyAlignment="1">
      <alignment horizontal="left" vertical="center" wrapText="1"/>
    </xf>
    <xf numFmtId="0" fontId="5" fillId="0" borderId="18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10" fillId="0" borderId="27" xfId="1" applyFont="1" applyFill="1" applyBorder="1" applyAlignment="1">
      <alignment horizontal="left" vertical="center" wrapText="1"/>
    </xf>
    <xf numFmtId="0" fontId="10" fillId="0" borderId="28" xfId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/>
    </xf>
    <xf numFmtId="0" fontId="5" fillId="2" borderId="37" xfId="1" applyFont="1" applyFill="1" applyBorder="1" applyAlignment="1">
      <alignment horizontal="center" vertical="center"/>
    </xf>
    <xf numFmtId="0" fontId="10" fillId="0" borderId="30" xfId="1" applyFont="1" applyFill="1" applyBorder="1" applyAlignment="1">
      <alignment horizontal="center" vertical="center" wrapText="1"/>
    </xf>
    <xf numFmtId="0" fontId="10" fillId="0" borderId="33" xfId="1" applyFont="1" applyFill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/>
    </xf>
    <xf numFmtId="0" fontId="4" fillId="2" borderId="37" xfId="1" applyFont="1" applyFill="1" applyBorder="1" applyAlignment="1">
      <alignment horizontal="center" vertical="center"/>
    </xf>
    <xf numFmtId="0" fontId="4" fillId="2" borderId="31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 wrapText="1"/>
    </xf>
    <xf numFmtId="1" fontId="10" fillId="0" borderId="22" xfId="1" applyNumberFormat="1" applyFont="1" applyFill="1" applyBorder="1" applyAlignment="1">
      <alignment horizontal="center" vertical="center" wrapText="1"/>
    </xf>
    <xf numFmtId="0" fontId="10" fillId="0" borderId="25" xfId="1" applyFont="1" applyFill="1" applyBorder="1" applyAlignment="1">
      <alignment horizontal="center" vertical="center" wrapText="1"/>
    </xf>
    <xf numFmtId="1" fontId="10" fillId="0" borderId="25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1" fontId="10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workbookViewId="0">
      <selection activeCell="H8" sqref="H8"/>
    </sheetView>
  </sheetViews>
  <sheetFormatPr defaultRowHeight="15.75" x14ac:dyDescent="0.2"/>
  <cols>
    <col min="1" max="1" width="41" style="1" customWidth="1"/>
    <col min="2" max="6" width="12.83203125" style="2" customWidth="1"/>
  </cols>
  <sheetData>
    <row r="1" spans="1:6" s="9" customFormat="1" ht="18.75" x14ac:dyDescent="0.2">
      <c r="A1" s="13" t="s">
        <v>101</v>
      </c>
      <c r="B1" s="8"/>
      <c r="C1" s="8"/>
      <c r="D1" s="8"/>
      <c r="E1" s="8"/>
      <c r="F1" s="8"/>
    </row>
    <row r="2" spans="1:6" s="9" customFormat="1" ht="16.5" customHeight="1" thickBot="1" x14ac:dyDescent="0.25">
      <c r="B2" s="10"/>
      <c r="C2" s="10"/>
      <c r="D2" s="10"/>
      <c r="E2" s="10"/>
      <c r="F2" s="10"/>
    </row>
    <row r="3" spans="1:6" s="9" customFormat="1" ht="15" customHeight="1" x14ac:dyDescent="0.2">
      <c r="A3" s="115" t="s">
        <v>69</v>
      </c>
      <c r="B3" s="117" t="s">
        <v>0</v>
      </c>
      <c r="C3" s="118"/>
      <c r="D3" s="118"/>
      <c r="E3" s="118"/>
      <c r="F3" s="119"/>
    </row>
    <row r="4" spans="1:6" s="9" customFormat="1" ht="30" customHeight="1" thickBot="1" x14ac:dyDescent="0.25">
      <c r="A4" s="116"/>
      <c r="B4" s="97" t="s">
        <v>1</v>
      </c>
      <c r="C4" s="114" t="s">
        <v>98</v>
      </c>
      <c r="D4" s="114" t="s">
        <v>96</v>
      </c>
      <c r="E4" s="114" t="s">
        <v>97</v>
      </c>
      <c r="F4" s="98" t="s">
        <v>2</v>
      </c>
    </row>
    <row r="5" spans="1:6" s="9" customFormat="1" ht="30" customHeight="1" x14ac:dyDescent="0.2">
      <c r="A5" s="95" t="s">
        <v>32</v>
      </c>
      <c r="B5" s="96">
        <v>43556</v>
      </c>
      <c r="C5" s="111" t="s">
        <v>99</v>
      </c>
      <c r="D5" s="111" t="s">
        <v>99</v>
      </c>
      <c r="E5" s="111" t="s">
        <v>99</v>
      </c>
      <c r="F5" s="90">
        <v>43615</v>
      </c>
    </row>
    <row r="6" spans="1:6" s="9" customFormat="1" ht="30" customHeight="1" x14ac:dyDescent="0.2">
      <c r="A6" s="93" t="s">
        <v>33</v>
      </c>
      <c r="B6" s="91">
        <v>43620</v>
      </c>
      <c r="C6" s="111" t="s">
        <v>99</v>
      </c>
      <c r="D6" s="111" t="s">
        <v>99</v>
      </c>
      <c r="E6" s="111" t="s">
        <v>99</v>
      </c>
      <c r="F6" s="11">
        <v>43675</v>
      </c>
    </row>
    <row r="7" spans="1:6" s="9" customFormat="1" ht="30" customHeight="1" x14ac:dyDescent="0.2">
      <c r="A7" s="93" t="s">
        <v>34</v>
      </c>
      <c r="B7" s="91">
        <v>43747</v>
      </c>
      <c r="C7" s="111" t="s">
        <v>99</v>
      </c>
      <c r="D7" s="111" t="s">
        <v>99</v>
      </c>
      <c r="E7" s="111" t="s">
        <v>99</v>
      </c>
      <c r="F7" s="11">
        <v>43860</v>
      </c>
    </row>
    <row r="8" spans="1:6" s="9" customFormat="1" ht="30" customHeight="1" x14ac:dyDescent="0.2">
      <c r="A8" s="93" t="s">
        <v>39</v>
      </c>
      <c r="B8" s="92">
        <v>43739</v>
      </c>
      <c r="C8" s="112" t="s">
        <v>99</v>
      </c>
      <c r="D8" s="112">
        <v>43838</v>
      </c>
      <c r="E8" s="112">
        <v>43987</v>
      </c>
      <c r="F8" s="12">
        <v>44043</v>
      </c>
    </row>
    <row r="9" spans="1:6" s="9" customFormat="1" ht="30" customHeight="1" x14ac:dyDescent="0.2">
      <c r="A9" s="93" t="s">
        <v>37</v>
      </c>
      <c r="B9" s="92">
        <v>43619</v>
      </c>
      <c r="C9" s="112">
        <v>43789</v>
      </c>
      <c r="D9" s="112">
        <v>43899</v>
      </c>
      <c r="E9" s="112">
        <v>44007</v>
      </c>
      <c r="F9" s="12">
        <v>44050</v>
      </c>
    </row>
    <row r="10" spans="1:6" s="9" customFormat="1" ht="30" customHeight="1" x14ac:dyDescent="0.2">
      <c r="A10" s="93" t="s">
        <v>35</v>
      </c>
      <c r="B10" s="92">
        <v>43556</v>
      </c>
      <c r="C10" s="112">
        <v>43587</v>
      </c>
      <c r="D10" s="112">
        <v>43641</v>
      </c>
      <c r="E10" s="112">
        <v>43685</v>
      </c>
      <c r="F10" s="12">
        <v>43731</v>
      </c>
    </row>
    <row r="11" spans="1:6" s="9" customFormat="1" ht="30" customHeight="1" x14ac:dyDescent="0.2">
      <c r="A11" s="93" t="s">
        <v>40</v>
      </c>
      <c r="B11" s="92">
        <v>43747</v>
      </c>
      <c r="C11" s="112" t="s">
        <v>99</v>
      </c>
      <c r="D11" s="112">
        <v>43866</v>
      </c>
      <c r="E11" s="112">
        <v>43908</v>
      </c>
      <c r="F11" s="12">
        <v>43931</v>
      </c>
    </row>
    <row r="12" spans="1:6" s="9" customFormat="1" ht="30" customHeight="1" x14ac:dyDescent="0.2">
      <c r="A12" s="93" t="s">
        <v>38</v>
      </c>
      <c r="B12" s="92">
        <v>43619</v>
      </c>
      <c r="C12" s="112">
        <v>43752</v>
      </c>
      <c r="D12" s="112">
        <v>43886</v>
      </c>
      <c r="E12" s="112">
        <v>43943</v>
      </c>
      <c r="F12" s="12">
        <v>44050</v>
      </c>
    </row>
    <row r="13" spans="1:6" s="9" customFormat="1" ht="30" customHeight="1" thickBot="1" x14ac:dyDescent="0.25">
      <c r="A13" s="94" t="s">
        <v>36</v>
      </c>
      <c r="B13" s="99">
        <v>43559</v>
      </c>
      <c r="C13" s="113">
        <v>43699</v>
      </c>
      <c r="D13" s="113">
        <v>43752</v>
      </c>
      <c r="E13" s="113">
        <v>43868</v>
      </c>
      <c r="F13" s="100">
        <v>43924</v>
      </c>
    </row>
    <row r="14" spans="1:6" s="9" customFormat="1" x14ac:dyDescent="0.2">
      <c r="A14" s="7"/>
      <c r="B14" s="8"/>
      <c r="C14" s="8"/>
      <c r="D14" s="8"/>
      <c r="E14" s="8"/>
      <c r="F14" s="8"/>
    </row>
    <row r="15" spans="1:6" s="9" customFormat="1" x14ac:dyDescent="0.2">
      <c r="A15" s="7"/>
      <c r="B15" s="8"/>
      <c r="C15" s="8"/>
      <c r="D15" s="8"/>
      <c r="E15" s="8"/>
      <c r="F15" s="8"/>
    </row>
    <row r="16" spans="1:6" s="9" customFormat="1" x14ac:dyDescent="0.2">
      <c r="A16" s="7"/>
      <c r="B16" s="8"/>
      <c r="C16" s="8"/>
      <c r="D16" s="8"/>
      <c r="E16" s="8"/>
      <c r="F16" s="8"/>
    </row>
    <row r="17" spans="1:6" s="9" customFormat="1" x14ac:dyDescent="0.2">
      <c r="A17" s="7"/>
      <c r="B17" s="8"/>
      <c r="C17" s="8"/>
      <c r="D17" s="8"/>
      <c r="E17" s="8"/>
      <c r="F17" s="8"/>
    </row>
  </sheetData>
  <mergeCells count="2">
    <mergeCell ref="A3:A4"/>
    <mergeCell ref="B3:F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S62"/>
  <sheetViews>
    <sheetView zoomScaleNormal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AB68" sqref="AB68"/>
    </sheetView>
  </sheetViews>
  <sheetFormatPr defaultRowHeight="15" x14ac:dyDescent="0.25"/>
  <cols>
    <col min="1" max="1" width="40.83203125" style="3" customWidth="1"/>
    <col min="2" max="2" width="17.83203125" style="5" customWidth="1"/>
    <col min="3" max="3" width="16.83203125" style="5" customWidth="1"/>
    <col min="4" max="7" width="3.83203125" style="4" customWidth="1"/>
    <col min="8" max="8" width="2.33203125" style="4" customWidth="1"/>
    <col min="9" max="39" width="3.83203125" style="4" customWidth="1"/>
    <col min="40" max="41" width="4.33203125" style="4" customWidth="1"/>
    <col min="42" max="45" width="3.83203125" style="4" customWidth="1"/>
    <col min="46" max="46" width="4.33203125" style="4" customWidth="1"/>
    <col min="47" max="97" width="3.83203125" style="4" customWidth="1"/>
    <col min="98" max="16384" width="9.33203125" style="3"/>
  </cols>
  <sheetData>
    <row r="1" spans="1:97" s="16" customFormat="1" ht="30" customHeight="1" x14ac:dyDescent="0.25">
      <c r="A1" s="13" t="s">
        <v>100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</row>
    <row r="2" spans="1:97" s="16" customFormat="1" ht="15" customHeight="1" x14ac:dyDescent="0.25">
      <c r="A2" s="155" t="s">
        <v>113</v>
      </c>
      <c r="B2" s="155"/>
      <c r="C2" s="155"/>
      <c r="D2" s="34"/>
      <c r="E2" s="34"/>
      <c r="F2" s="120" t="s">
        <v>31</v>
      </c>
      <c r="G2" s="64" t="s">
        <v>15</v>
      </c>
      <c r="H2" s="49"/>
      <c r="I2" s="65" t="s">
        <v>43</v>
      </c>
      <c r="J2" s="49"/>
      <c r="K2" s="49"/>
      <c r="L2" s="46"/>
      <c r="M2" s="46"/>
      <c r="N2" s="39"/>
      <c r="O2" s="39"/>
      <c r="P2" s="39"/>
      <c r="Q2" s="39"/>
      <c r="R2" s="39"/>
      <c r="S2" s="39"/>
      <c r="T2" s="39"/>
      <c r="U2" s="39"/>
      <c r="V2" s="39"/>
      <c r="W2" s="39"/>
      <c r="X2" s="40"/>
      <c r="Y2" s="37"/>
      <c r="Z2" s="37"/>
      <c r="AA2" s="37"/>
      <c r="AB2" s="37"/>
      <c r="AC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22"/>
      <c r="AR2" s="22"/>
      <c r="AS2" s="22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</row>
    <row r="3" spans="1:97" s="16" customFormat="1" ht="15" customHeight="1" x14ac:dyDescent="0.25">
      <c r="A3" s="155"/>
      <c r="B3" s="155"/>
      <c r="C3" s="155"/>
      <c r="D3" s="34"/>
      <c r="E3" s="34"/>
      <c r="F3" s="121"/>
      <c r="G3" s="66" t="s">
        <v>42</v>
      </c>
      <c r="H3" s="45"/>
      <c r="I3" s="67" t="s">
        <v>44</v>
      </c>
      <c r="J3" s="45"/>
      <c r="K3" s="45"/>
      <c r="L3" s="22"/>
      <c r="M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41"/>
      <c r="Y3" s="37"/>
      <c r="Z3" s="37"/>
      <c r="AA3" s="37"/>
      <c r="AB3" s="37"/>
      <c r="AC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22"/>
      <c r="AR3" s="22"/>
      <c r="AS3" s="22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</row>
    <row r="4" spans="1:97" s="16" customFormat="1" ht="15" customHeight="1" x14ac:dyDescent="0.25">
      <c r="A4" s="155"/>
      <c r="B4" s="155"/>
      <c r="C4" s="155"/>
      <c r="D4" s="34"/>
      <c r="E4" s="34"/>
      <c r="F4" s="121"/>
      <c r="G4" s="66" t="s">
        <v>41</v>
      </c>
      <c r="H4" s="45"/>
      <c r="I4" s="101" t="s">
        <v>70</v>
      </c>
      <c r="J4" s="45"/>
      <c r="K4" s="45"/>
      <c r="L4" s="47"/>
      <c r="M4" s="47"/>
      <c r="N4" s="38"/>
      <c r="O4" s="38"/>
      <c r="P4" s="38"/>
      <c r="Q4" s="38"/>
      <c r="R4" s="38"/>
      <c r="S4" s="38"/>
      <c r="T4" s="38"/>
      <c r="U4" s="38"/>
      <c r="V4" s="38"/>
      <c r="W4" s="38"/>
      <c r="X4" s="42"/>
      <c r="Y4" s="38"/>
      <c r="Z4" s="38"/>
      <c r="AA4" s="38"/>
      <c r="AB4" s="38"/>
      <c r="AC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22"/>
      <c r="AR4" s="22"/>
      <c r="AS4" s="22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</row>
    <row r="5" spans="1:97" s="16" customFormat="1" ht="15" customHeight="1" x14ac:dyDescent="0.25">
      <c r="A5" s="155"/>
      <c r="B5" s="155"/>
      <c r="C5" s="155"/>
      <c r="D5" s="34"/>
      <c r="E5" s="34"/>
      <c r="F5" s="121"/>
      <c r="G5" s="66" t="s">
        <v>29</v>
      </c>
      <c r="H5" s="45"/>
      <c r="I5" s="68" t="s">
        <v>45</v>
      </c>
      <c r="J5" s="45"/>
      <c r="K5" s="45"/>
      <c r="L5" s="47"/>
      <c r="M5" s="47"/>
      <c r="N5" s="38"/>
      <c r="O5" s="38"/>
      <c r="P5" s="38"/>
      <c r="Q5" s="38"/>
      <c r="R5" s="38"/>
      <c r="S5" s="38"/>
      <c r="T5" s="38"/>
      <c r="U5" s="38"/>
      <c r="V5" s="38"/>
      <c r="W5" s="38"/>
      <c r="X5" s="42"/>
      <c r="Y5" s="38"/>
      <c r="Z5" s="38"/>
      <c r="AA5" s="38"/>
      <c r="AB5" s="38"/>
      <c r="AC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22"/>
      <c r="AR5" s="22"/>
      <c r="AS5" s="22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</row>
    <row r="6" spans="1:97" s="16" customFormat="1" ht="15" customHeight="1" x14ac:dyDescent="0.25">
      <c r="A6" s="155"/>
      <c r="B6" s="155"/>
      <c r="C6" s="155"/>
      <c r="D6" s="34"/>
      <c r="E6" s="34"/>
      <c r="F6" s="121"/>
      <c r="G6" s="66" t="s">
        <v>30</v>
      </c>
      <c r="H6" s="45"/>
      <c r="I6" s="67" t="s">
        <v>46</v>
      </c>
      <c r="J6" s="45"/>
      <c r="K6" s="45"/>
      <c r="L6" s="47"/>
      <c r="M6" s="47"/>
      <c r="N6" s="38"/>
      <c r="O6" s="38"/>
      <c r="P6" s="38"/>
      <c r="Q6" s="38"/>
      <c r="R6" s="38"/>
      <c r="S6" s="38"/>
      <c r="T6" s="38"/>
      <c r="U6" s="38"/>
      <c r="V6" s="38"/>
      <c r="W6" s="38"/>
      <c r="X6" s="42"/>
      <c r="Y6" s="38"/>
      <c r="Z6" s="38"/>
      <c r="AA6" s="38"/>
      <c r="AB6" s="38"/>
      <c r="AC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22"/>
      <c r="AR6" s="22"/>
      <c r="AS6" s="22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</row>
    <row r="7" spans="1:97" s="16" customFormat="1" ht="15" customHeight="1" x14ac:dyDescent="0.25">
      <c r="A7" s="35"/>
      <c r="B7" s="89"/>
      <c r="C7" s="89"/>
      <c r="D7" s="34"/>
      <c r="E7" s="34"/>
      <c r="F7" s="122"/>
      <c r="G7" s="69" t="s">
        <v>14</v>
      </c>
      <c r="H7" s="50"/>
      <c r="I7" s="110" t="s">
        <v>95</v>
      </c>
      <c r="J7" s="50"/>
      <c r="K7" s="50"/>
      <c r="L7" s="48"/>
      <c r="M7" s="48"/>
      <c r="N7" s="43"/>
      <c r="O7" s="43"/>
      <c r="P7" s="43"/>
      <c r="Q7" s="43"/>
      <c r="R7" s="43"/>
      <c r="S7" s="43"/>
      <c r="T7" s="43"/>
      <c r="U7" s="43"/>
      <c r="V7" s="43"/>
      <c r="W7" s="43"/>
      <c r="X7" s="44"/>
      <c r="Y7" s="38"/>
      <c r="Z7" s="38"/>
      <c r="AA7" s="38"/>
      <c r="AB7" s="38"/>
      <c r="AC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22"/>
      <c r="AR7" s="22"/>
      <c r="AS7" s="2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</row>
    <row r="8" spans="1:97" s="16" customFormat="1" ht="15" customHeight="1" thickBot="1" x14ac:dyDescent="0.3">
      <c r="A8" s="73"/>
      <c r="B8" s="73"/>
      <c r="C8" s="73"/>
      <c r="D8" s="73"/>
      <c r="E8" s="73"/>
      <c r="F8" s="73"/>
      <c r="G8" s="73"/>
      <c r="H8" s="73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</row>
    <row r="9" spans="1:97" s="16" customFormat="1" ht="15" customHeight="1" x14ac:dyDescent="0.25">
      <c r="A9" s="136" t="s">
        <v>102</v>
      </c>
      <c r="B9" s="141" t="s">
        <v>103</v>
      </c>
      <c r="C9" s="141" t="s">
        <v>104</v>
      </c>
      <c r="D9" s="132">
        <v>2019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3"/>
      <c r="BB9" s="134">
        <v>2020</v>
      </c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5"/>
    </row>
    <row r="10" spans="1:97" s="16" customFormat="1" ht="15" customHeight="1" thickBot="1" x14ac:dyDescent="0.3">
      <c r="A10" s="137"/>
      <c r="B10" s="142"/>
      <c r="C10" s="142"/>
      <c r="D10" s="129" t="s">
        <v>13</v>
      </c>
      <c r="E10" s="130"/>
      <c r="F10" s="130"/>
      <c r="G10" s="130"/>
      <c r="H10" s="130"/>
      <c r="I10" s="130" t="s">
        <v>4</v>
      </c>
      <c r="J10" s="130"/>
      <c r="K10" s="130"/>
      <c r="L10" s="130"/>
      <c r="M10" s="130"/>
      <c r="N10" s="130" t="s">
        <v>3</v>
      </c>
      <c r="O10" s="130"/>
      <c r="P10" s="130"/>
      <c r="Q10" s="130"/>
      <c r="R10" s="130"/>
      <c r="S10" s="130" t="s">
        <v>5</v>
      </c>
      <c r="T10" s="130"/>
      <c r="U10" s="130"/>
      <c r="V10" s="130"/>
      <c r="W10" s="130"/>
      <c r="X10" s="130" t="s">
        <v>6</v>
      </c>
      <c r="Y10" s="130"/>
      <c r="Z10" s="130"/>
      <c r="AA10" s="130"/>
      <c r="AB10" s="130"/>
      <c r="AC10" s="130" t="s">
        <v>7</v>
      </c>
      <c r="AD10" s="130"/>
      <c r="AE10" s="130"/>
      <c r="AF10" s="130"/>
      <c r="AG10" s="130"/>
      <c r="AH10" s="130" t="s">
        <v>24</v>
      </c>
      <c r="AI10" s="130"/>
      <c r="AJ10" s="130"/>
      <c r="AK10" s="130"/>
      <c r="AL10" s="130"/>
      <c r="AM10" s="130" t="s">
        <v>8</v>
      </c>
      <c r="AN10" s="130"/>
      <c r="AO10" s="130"/>
      <c r="AP10" s="130"/>
      <c r="AQ10" s="130"/>
      <c r="AR10" s="130" t="s">
        <v>9</v>
      </c>
      <c r="AS10" s="130"/>
      <c r="AT10" s="130"/>
      <c r="AU10" s="130"/>
      <c r="AV10" s="130"/>
      <c r="AW10" s="130" t="s">
        <v>10</v>
      </c>
      <c r="AX10" s="130"/>
      <c r="AY10" s="130"/>
      <c r="AZ10" s="130"/>
      <c r="BA10" s="130"/>
      <c r="BB10" s="130" t="s">
        <v>11</v>
      </c>
      <c r="BC10" s="130"/>
      <c r="BD10" s="130"/>
      <c r="BE10" s="130"/>
      <c r="BF10" s="130"/>
      <c r="BG10" s="130" t="s">
        <v>12</v>
      </c>
      <c r="BH10" s="130"/>
      <c r="BI10" s="130"/>
      <c r="BJ10" s="130"/>
      <c r="BK10" s="130" t="s">
        <v>13</v>
      </c>
      <c r="BL10" s="130"/>
      <c r="BM10" s="130"/>
      <c r="BN10" s="130"/>
      <c r="BO10" s="130"/>
      <c r="BP10" s="130" t="s">
        <v>4</v>
      </c>
      <c r="BQ10" s="130"/>
      <c r="BR10" s="130"/>
      <c r="BS10" s="130"/>
      <c r="BT10" s="130"/>
      <c r="BU10" s="130" t="s">
        <v>3</v>
      </c>
      <c r="BV10" s="130"/>
      <c r="BW10" s="130"/>
      <c r="BX10" s="130"/>
      <c r="BY10" s="130"/>
      <c r="BZ10" s="130" t="s">
        <v>5</v>
      </c>
      <c r="CA10" s="130"/>
      <c r="CB10" s="130"/>
      <c r="CC10" s="130"/>
      <c r="CD10" s="130"/>
      <c r="CE10" s="130" t="s">
        <v>6</v>
      </c>
      <c r="CF10" s="130"/>
      <c r="CG10" s="130"/>
      <c r="CH10" s="130"/>
      <c r="CI10" s="130"/>
      <c r="CJ10" s="130" t="s">
        <v>7</v>
      </c>
      <c r="CK10" s="130"/>
      <c r="CL10" s="130"/>
      <c r="CM10" s="130"/>
      <c r="CN10" s="130"/>
      <c r="CO10" s="130" t="s">
        <v>24</v>
      </c>
      <c r="CP10" s="130"/>
      <c r="CQ10" s="130"/>
      <c r="CR10" s="130"/>
      <c r="CS10" s="138"/>
    </row>
    <row r="11" spans="1:97" s="16" customFormat="1" ht="15" customHeight="1" x14ac:dyDescent="0.25">
      <c r="A11" s="123" t="s">
        <v>108</v>
      </c>
      <c r="B11" s="149" t="s">
        <v>105</v>
      </c>
      <c r="C11" s="150">
        <f>S11-H11</f>
        <v>59</v>
      </c>
      <c r="D11" s="52"/>
      <c r="E11" s="52"/>
      <c r="F11" s="52"/>
      <c r="G11" s="52"/>
      <c r="H11" s="71" t="s">
        <v>20</v>
      </c>
      <c r="I11" s="54" t="s">
        <v>15</v>
      </c>
      <c r="J11" s="54" t="s">
        <v>15</v>
      </c>
      <c r="K11" s="54" t="s">
        <v>15</v>
      </c>
      <c r="L11" s="54" t="s">
        <v>15</v>
      </c>
      <c r="M11" s="52"/>
      <c r="N11" s="54" t="s">
        <v>15</v>
      </c>
      <c r="O11" s="54" t="s">
        <v>15</v>
      </c>
      <c r="P11" s="54" t="s">
        <v>15</v>
      </c>
      <c r="Q11" s="54" t="s">
        <v>15</v>
      </c>
      <c r="R11" s="54" t="s">
        <v>15</v>
      </c>
      <c r="S11" s="85" t="s">
        <v>62</v>
      </c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6"/>
    </row>
    <row r="12" spans="1:97" s="20" customFormat="1" ht="15" customHeight="1" thickBot="1" x14ac:dyDescent="0.3">
      <c r="A12" s="125"/>
      <c r="B12" s="151"/>
      <c r="C12" s="152"/>
      <c r="D12" s="58"/>
      <c r="E12" s="58"/>
      <c r="F12" s="58"/>
      <c r="G12" s="58"/>
      <c r="H12" s="72"/>
      <c r="I12" s="58"/>
      <c r="J12" s="58"/>
      <c r="K12" s="58"/>
      <c r="L12" s="58"/>
      <c r="M12" s="58"/>
      <c r="N12" s="58"/>
      <c r="O12" s="58"/>
      <c r="P12" s="58"/>
      <c r="Q12" s="60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61"/>
    </row>
    <row r="13" spans="1:97" s="16" customFormat="1" ht="15" customHeight="1" x14ac:dyDescent="0.25">
      <c r="A13" s="123" t="s">
        <v>106</v>
      </c>
      <c r="B13" s="149" t="s">
        <v>109</v>
      </c>
      <c r="C13" s="150">
        <f>AC13-R13</f>
        <v>55</v>
      </c>
      <c r="D13" s="52"/>
      <c r="E13" s="52"/>
      <c r="F13" s="52"/>
      <c r="G13" s="52"/>
      <c r="H13" s="52"/>
      <c r="I13" s="52"/>
      <c r="J13" s="52"/>
      <c r="K13" s="52"/>
      <c r="L13" s="52"/>
      <c r="M13" s="54" t="s">
        <v>42</v>
      </c>
      <c r="N13" s="52"/>
      <c r="O13" s="52"/>
      <c r="P13" s="52"/>
      <c r="Q13" s="53"/>
      <c r="R13" s="53" t="s">
        <v>23</v>
      </c>
      <c r="S13" s="54" t="s">
        <v>42</v>
      </c>
      <c r="T13" s="54" t="s">
        <v>42</v>
      </c>
      <c r="U13" s="54" t="s">
        <v>42</v>
      </c>
      <c r="V13" s="54" t="s">
        <v>42</v>
      </c>
      <c r="W13" s="54" t="s">
        <v>42</v>
      </c>
      <c r="X13" s="54" t="s">
        <v>42</v>
      </c>
      <c r="Y13" s="54" t="s">
        <v>42</v>
      </c>
      <c r="Z13" s="54" t="s">
        <v>42</v>
      </c>
      <c r="AA13" s="54" t="s">
        <v>42</v>
      </c>
      <c r="AB13" s="54" t="s">
        <v>42</v>
      </c>
      <c r="AC13" s="85" t="s">
        <v>63</v>
      </c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6"/>
    </row>
    <row r="14" spans="1:97" s="20" customFormat="1" ht="15" customHeight="1" thickBot="1" x14ac:dyDescent="0.3">
      <c r="A14" s="125"/>
      <c r="B14" s="151"/>
      <c r="C14" s="152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9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60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61"/>
    </row>
    <row r="15" spans="1:97" s="16" customFormat="1" ht="15" customHeight="1" x14ac:dyDescent="0.25">
      <c r="A15" s="123" t="s">
        <v>107</v>
      </c>
      <c r="B15" s="149" t="s">
        <v>105</v>
      </c>
      <c r="C15" s="150">
        <f>BG15-AM15</f>
        <v>113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3" t="s">
        <v>16</v>
      </c>
      <c r="AN15" s="54" t="s">
        <v>15</v>
      </c>
      <c r="AO15" s="54" t="s">
        <v>15</v>
      </c>
      <c r="AP15" s="54" t="s">
        <v>15</v>
      </c>
      <c r="AQ15" s="54" t="s">
        <v>15</v>
      </c>
      <c r="AR15" s="54" t="s">
        <v>15</v>
      </c>
      <c r="AS15" s="54" t="s">
        <v>15</v>
      </c>
      <c r="AT15" s="54" t="s">
        <v>15</v>
      </c>
      <c r="AU15" s="54" t="s">
        <v>15</v>
      </c>
      <c r="AV15" s="54" t="s">
        <v>15</v>
      </c>
      <c r="AW15" s="54" t="s">
        <v>15</v>
      </c>
      <c r="AX15" s="54" t="s">
        <v>15</v>
      </c>
      <c r="AY15" s="54" t="s">
        <v>15</v>
      </c>
      <c r="AZ15" s="54" t="s">
        <v>15</v>
      </c>
      <c r="BA15" s="54" t="s">
        <v>15</v>
      </c>
      <c r="BB15" s="54" t="s">
        <v>15</v>
      </c>
      <c r="BC15" s="54" t="s">
        <v>15</v>
      </c>
      <c r="BD15" s="54" t="s">
        <v>15</v>
      </c>
      <c r="BE15" s="54" t="s">
        <v>15</v>
      </c>
      <c r="BF15" s="54" t="s">
        <v>15</v>
      </c>
      <c r="BG15" s="86" t="s">
        <v>61</v>
      </c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6"/>
    </row>
    <row r="16" spans="1:97" s="20" customFormat="1" ht="15" customHeight="1" thickBot="1" x14ac:dyDescent="0.3">
      <c r="A16" s="125"/>
      <c r="B16" s="151"/>
      <c r="C16" s="152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70"/>
      <c r="AB16" s="70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9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60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61"/>
    </row>
    <row r="17" spans="1:97" s="16" customFormat="1" ht="15" customHeight="1" x14ac:dyDescent="0.25">
      <c r="A17" s="124" t="s">
        <v>39</v>
      </c>
      <c r="B17" s="153" t="s">
        <v>110</v>
      </c>
      <c r="C17" s="154">
        <f>BD17-AL17</f>
        <v>99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21" t="s">
        <v>19</v>
      </c>
      <c r="AM17" s="51" t="s">
        <v>29</v>
      </c>
      <c r="AN17" s="51" t="s">
        <v>29</v>
      </c>
      <c r="AO17" s="51" t="s">
        <v>29</v>
      </c>
      <c r="AP17" s="51" t="s">
        <v>29</v>
      </c>
      <c r="AQ17" s="51" t="s">
        <v>29</v>
      </c>
      <c r="AR17" s="51" t="s">
        <v>29</v>
      </c>
      <c r="AS17" s="51" t="s">
        <v>29</v>
      </c>
      <c r="AT17" s="51" t="s">
        <v>29</v>
      </c>
      <c r="AU17" s="51" t="s">
        <v>29</v>
      </c>
      <c r="AV17" s="51" t="s">
        <v>29</v>
      </c>
      <c r="AW17" s="51" t="s">
        <v>29</v>
      </c>
      <c r="AX17" s="51" t="s">
        <v>29</v>
      </c>
      <c r="AY17" s="51" t="s">
        <v>29</v>
      </c>
      <c r="AZ17" s="51" t="s">
        <v>29</v>
      </c>
      <c r="BA17" s="51" t="s">
        <v>29</v>
      </c>
      <c r="BB17" s="51" t="s">
        <v>29</v>
      </c>
      <c r="BC17" s="51" t="s">
        <v>29</v>
      </c>
      <c r="BD17" s="104" t="s">
        <v>73</v>
      </c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9"/>
      <c r="CK17" s="17"/>
      <c r="CL17" s="17"/>
      <c r="CM17" s="17"/>
      <c r="CN17" s="17"/>
      <c r="CO17" s="17"/>
      <c r="CP17" s="17"/>
      <c r="CQ17" s="17"/>
      <c r="CR17" s="17"/>
      <c r="CS17" s="57"/>
    </row>
    <row r="18" spans="1:97" s="16" customFormat="1" ht="15" customHeight="1" x14ac:dyDescent="0.25">
      <c r="A18" s="124"/>
      <c r="B18" s="153" t="s">
        <v>46</v>
      </c>
      <c r="C18" s="154">
        <f>CA18-BQ18</f>
        <v>50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21"/>
      <c r="AM18" s="17"/>
      <c r="AN18" s="17"/>
      <c r="AO18" s="17"/>
      <c r="AP18" s="17"/>
      <c r="AQ18" s="17"/>
      <c r="AR18" s="17"/>
      <c r="AS18" s="17"/>
      <c r="AT18" s="17"/>
      <c r="AU18" s="62"/>
      <c r="AV18" s="62"/>
      <c r="AW18" s="62"/>
      <c r="AX18" s="62"/>
      <c r="AY18" s="62"/>
      <c r="AZ18" s="62"/>
      <c r="BA18" s="62"/>
      <c r="BB18" s="62"/>
      <c r="BC18" s="62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03" t="s">
        <v>72</v>
      </c>
      <c r="BR18" s="51" t="s">
        <v>30</v>
      </c>
      <c r="BS18" s="51" t="s">
        <v>30</v>
      </c>
      <c r="BT18" s="51" t="s">
        <v>30</v>
      </c>
      <c r="BU18" s="51" t="s">
        <v>30</v>
      </c>
      <c r="BV18" s="51" t="s">
        <v>30</v>
      </c>
      <c r="BW18" s="51" t="s">
        <v>30</v>
      </c>
      <c r="BX18" s="51" t="s">
        <v>30</v>
      </c>
      <c r="BY18" s="17"/>
      <c r="BZ18" s="51" t="s">
        <v>30</v>
      </c>
      <c r="CA18" s="102" t="s">
        <v>71</v>
      </c>
      <c r="CB18" s="17"/>
      <c r="CC18" s="17"/>
      <c r="CD18" s="17"/>
      <c r="CE18" s="17"/>
      <c r="CF18" s="17"/>
      <c r="CG18" s="17"/>
      <c r="CH18" s="17"/>
      <c r="CI18" s="17"/>
      <c r="CJ18" s="19"/>
      <c r="CK18" s="17"/>
      <c r="CL18" s="17"/>
      <c r="CM18" s="17"/>
      <c r="CN18" s="17"/>
      <c r="CO18" s="17"/>
      <c r="CP18" s="17"/>
      <c r="CQ18" s="17"/>
      <c r="CR18" s="17"/>
      <c r="CS18" s="57"/>
    </row>
    <row r="19" spans="1:97" s="16" customFormat="1" ht="15" customHeight="1" x14ac:dyDescent="0.25">
      <c r="A19" s="124"/>
      <c r="B19" s="153" t="s">
        <v>111</v>
      </c>
      <c r="C19" s="154">
        <f>CJ19-CA18</f>
        <v>56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21"/>
      <c r="AM19" s="17"/>
      <c r="AN19" s="17"/>
      <c r="AO19" s="17"/>
      <c r="AP19" s="17"/>
      <c r="AQ19" s="17"/>
      <c r="AR19" s="17"/>
      <c r="AS19" s="17"/>
      <c r="AT19" s="17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62"/>
      <c r="CA19" s="51" t="s">
        <v>14</v>
      </c>
      <c r="CB19" s="51" t="s">
        <v>14</v>
      </c>
      <c r="CC19" s="51" t="s">
        <v>14</v>
      </c>
      <c r="CD19" s="51" t="s">
        <v>14</v>
      </c>
      <c r="CE19" s="51" t="s">
        <v>14</v>
      </c>
      <c r="CF19" s="51" t="s">
        <v>14</v>
      </c>
      <c r="CG19" s="51" t="s">
        <v>14</v>
      </c>
      <c r="CH19" s="51" t="s">
        <v>14</v>
      </c>
      <c r="CI19" s="51" t="s">
        <v>14</v>
      </c>
      <c r="CJ19" s="63" t="s">
        <v>18</v>
      </c>
      <c r="CK19" s="17"/>
      <c r="CL19" s="17"/>
      <c r="CM19" s="17"/>
      <c r="CN19" s="17"/>
      <c r="CO19" s="17"/>
      <c r="CP19" s="17"/>
      <c r="CQ19" s="17"/>
      <c r="CR19" s="17"/>
      <c r="CS19" s="57"/>
    </row>
    <row r="20" spans="1:97" s="16" customFormat="1" ht="15" customHeight="1" thickBot="1" x14ac:dyDescent="0.3">
      <c r="A20" s="125"/>
      <c r="B20" s="151"/>
      <c r="C20" s="152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9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60"/>
      <c r="CK20" s="58"/>
      <c r="CL20" s="58"/>
      <c r="CM20" s="58"/>
      <c r="CN20" s="58"/>
      <c r="CO20" s="58"/>
      <c r="CP20" s="58"/>
      <c r="CQ20" s="58"/>
      <c r="CR20" s="58"/>
      <c r="CS20" s="61"/>
    </row>
    <row r="21" spans="1:97" s="16" customFormat="1" ht="15" customHeight="1" x14ac:dyDescent="0.25">
      <c r="A21" s="123" t="s">
        <v>37</v>
      </c>
      <c r="B21" s="149" t="s">
        <v>112</v>
      </c>
      <c r="C21" s="150">
        <f>AU21-T21</f>
        <v>156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S21" s="17"/>
      <c r="T21" s="53" t="s">
        <v>21</v>
      </c>
      <c r="U21" s="54" t="s">
        <v>41</v>
      </c>
      <c r="V21" s="54" t="s">
        <v>41</v>
      </c>
      <c r="W21" s="54" t="s">
        <v>41</v>
      </c>
      <c r="X21" s="54" t="s">
        <v>41</v>
      </c>
      <c r="Y21" s="54" t="s">
        <v>41</v>
      </c>
      <c r="Z21" s="54" t="s">
        <v>41</v>
      </c>
      <c r="AA21" s="54" t="s">
        <v>41</v>
      </c>
      <c r="AB21" s="54" t="s">
        <v>41</v>
      </c>
      <c r="AC21" s="54" t="s">
        <v>41</v>
      </c>
      <c r="AD21" s="54" t="s">
        <v>41</v>
      </c>
      <c r="AE21" s="54" t="s">
        <v>41</v>
      </c>
      <c r="AF21" s="54" t="s">
        <v>41</v>
      </c>
      <c r="AG21" s="54" t="s">
        <v>41</v>
      </c>
      <c r="AH21" s="54" t="s">
        <v>41</v>
      </c>
      <c r="AI21" s="54" t="s">
        <v>41</v>
      </c>
      <c r="AJ21" s="54" t="s">
        <v>41</v>
      </c>
      <c r="AK21" s="54" t="s">
        <v>41</v>
      </c>
      <c r="AL21" s="54" t="s">
        <v>41</v>
      </c>
      <c r="AM21" s="54" t="s">
        <v>41</v>
      </c>
      <c r="AN21" s="54" t="s">
        <v>41</v>
      </c>
      <c r="AO21" s="54" t="s">
        <v>41</v>
      </c>
      <c r="AP21" s="54" t="s">
        <v>41</v>
      </c>
      <c r="AQ21" s="54" t="s">
        <v>41</v>
      </c>
      <c r="AR21" s="54" t="s">
        <v>41</v>
      </c>
      <c r="AS21" s="54" t="s">
        <v>41</v>
      </c>
      <c r="AT21" s="54" t="s">
        <v>41</v>
      </c>
      <c r="AU21" s="106" t="s">
        <v>74</v>
      </c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L21" s="52"/>
      <c r="CM21" s="52"/>
      <c r="CN21" s="52"/>
      <c r="CO21" s="52"/>
      <c r="CP21" s="52"/>
      <c r="CQ21" s="52"/>
      <c r="CR21" s="52"/>
      <c r="CS21" s="56"/>
    </row>
    <row r="22" spans="1:97" s="16" customFormat="1" ht="15" customHeight="1" x14ac:dyDescent="0.25">
      <c r="A22" s="131"/>
      <c r="B22" s="153" t="s">
        <v>110</v>
      </c>
      <c r="C22" s="154">
        <f>BM22-AM22</f>
        <v>147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2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07" t="s">
        <v>75</v>
      </c>
      <c r="AN22" s="51" t="s">
        <v>29</v>
      </c>
      <c r="AO22" s="51" t="s">
        <v>29</v>
      </c>
      <c r="AP22" s="51" t="s">
        <v>29</v>
      </c>
      <c r="AQ22" s="51" t="s">
        <v>29</v>
      </c>
      <c r="AR22" s="51" t="s">
        <v>29</v>
      </c>
      <c r="AS22" s="51" t="s">
        <v>29</v>
      </c>
      <c r="AT22" s="51" t="s">
        <v>29</v>
      </c>
      <c r="AU22" s="51" t="s">
        <v>29</v>
      </c>
      <c r="AV22" s="51" t="s">
        <v>29</v>
      </c>
      <c r="AW22" s="51" t="s">
        <v>29</v>
      </c>
      <c r="AX22" s="51" t="s">
        <v>29</v>
      </c>
      <c r="AY22" s="51" t="s">
        <v>29</v>
      </c>
      <c r="AZ22" s="51" t="s">
        <v>29</v>
      </c>
      <c r="BA22" s="51" t="s">
        <v>29</v>
      </c>
      <c r="BB22" s="51" t="s">
        <v>29</v>
      </c>
      <c r="BC22" s="51" t="s">
        <v>29</v>
      </c>
      <c r="BD22" s="51" t="s">
        <v>29</v>
      </c>
      <c r="BE22" s="51" t="s">
        <v>29</v>
      </c>
      <c r="BF22" s="51" t="s">
        <v>29</v>
      </c>
      <c r="BG22" s="51" t="s">
        <v>29</v>
      </c>
      <c r="BH22" s="51" t="s">
        <v>29</v>
      </c>
      <c r="BI22" s="51" t="s">
        <v>29</v>
      </c>
      <c r="BJ22" s="51" t="s">
        <v>29</v>
      </c>
      <c r="BK22" s="51" t="s">
        <v>29</v>
      </c>
      <c r="BL22" s="51" t="s">
        <v>29</v>
      </c>
      <c r="BM22" s="104" t="s">
        <v>76</v>
      </c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9"/>
      <c r="CL22" s="17"/>
      <c r="CM22" s="17"/>
      <c r="CN22" s="17"/>
      <c r="CO22" s="17"/>
      <c r="CP22" s="17"/>
      <c r="CQ22" s="17"/>
      <c r="CR22" s="17"/>
      <c r="CS22" s="57"/>
    </row>
    <row r="23" spans="1:97" s="16" customFormat="1" ht="15" customHeight="1" x14ac:dyDescent="0.25">
      <c r="A23" s="131"/>
      <c r="B23" s="153" t="s">
        <v>46</v>
      </c>
      <c r="C23" s="154">
        <f>CD23-BV23</f>
        <v>42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2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P23" s="17"/>
      <c r="BQ23" s="17"/>
      <c r="BR23" s="17"/>
      <c r="BS23" s="17"/>
      <c r="BT23" s="17"/>
      <c r="BU23" s="17"/>
      <c r="BV23" s="103" t="s">
        <v>77</v>
      </c>
      <c r="BW23" s="51" t="s">
        <v>30</v>
      </c>
      <c r="BX23" s="51" t="s">
        <v>30</v>
      </c>
      <c r="BY23" s="51" t="s">
        <v>30</v>
      </c>
      <c r="BZ23" s="51" t="s">
        <v>30</v>
      </c>
      <c r="CA23" s="51" t="s">
        <v>30</v>
      </c>
      <c r="CB23" s="51" t="s">
        <v>30</v>
      </c>
      <c r="CC23" s="51" t="s">
        <v>30</v>
      </c>
      <c r="CD23" s="104" t="s">
        <v>78</v>
      </c>
      <c r="CE23" s="17"/>
      <c r="CF23" s="17"/>
      <c r="CG23" s="17"/>
      <c r="CH23" s="17"/>
      <c r="CI23" s="17"/>
      <c r="CJ23" s="17"/>
      <c r="CK23" s="19"/>
      <c r="CL23" s="17"/>
      <c r="CM23" s="17"/>
      <c r="CN23" s="17"/>
      <c r="CO23" s="17"/>
      <c r="CP23" s="17"/>
      <c r="CQ23" s="17"/>
      <c r="CR23" s="17"/>
      <c r="CS23" s="57"/>
    </row>
    <row r="24" spans="1:97" s="16" customFormat="1" ht="15" customHeight="1" x14ac:dyDescent="0.25">
      <c r="A24" s="131"/>
      <c r="B24" s="153" t="s">
        <v>111</v>
      </c>
      <c r="C24" s="154">
        <f>CM24-CD23</f>
        <v>56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2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62"/>
      <c r="CC24" s="62"/>
      <c r="CD24" s="51" t="s">
        <v>14</v>
      </c>
      <c r="CE24" s="51" t="s">
        <v>14</v>
      </c>
      <c r="CF24" s="51" t="s">
        <v>14</v>
      </c>
      <c r="CG24" s="51" t="s">
        <v>14</v>
      </c>
      <c r="CH24" s="51" t="s">
        <v>14</v>
      </c>
      <c r="CI24" s="51" t="s">
        <v>14</v>
      </c>
      <c r="CJ24" s="51" t="s">
        <v>14</v>
      </c>
      <c r="CK24" s="51" t="s">
        <v>14</v>
      </c>
      <c r="CL24" s="51" t="s">
        <v>14</v>
      </c>
      <c r="CM24" s="86" t="s">
        <v>64</v>
      </c>
      <c r="CN24" s="17"/>
      <c r="CO24" s="17"/>
      <c r="CP24" s="17"/>
      <c r="CQ24" s="17"/>
      <c r="CR24" s="17"/>
      <c r="CS24" s="57"/>
    </row>
    <row r="25" spans="1:97" s="20" customFormat="1" ht="15" customHeight="1" thickBot="1" x14ac:dyDescent="0.3">
      <c r="A25" s="125"/>
      <c r="B25" s="151"/>
      <c r="C25" s="152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60"/>
      <c r="CL25" s="58"/>
      <c r="CM25" s="58"/>
      <c r="CN25" s="58"/>
      <c r="CO25" s="58"/>
      <c r="CP25" s="58"/>
      <c r="CQ25" s="58"/>
      <c r="CR25" s="58"/>
      <c r="CS25" s="61"/>
    </row>
    <row r="26" spans="1:97" s="16" customFormat="1" ht="15" customHeight="1" x14ac:dyDescent="0.25">
      <c r="A26" s="126" t="s">
        <v>35</v>
      </c>
      <c r="B26" s="149" t="s">
        <v>112</v>
      </c>
      <c r="C26" s="150">
        <f>O26-K26</f>
        <v>17</v>
      </c>
      <c r="D26" s="52"/>
      <c r="E26" s="52"/>
      <c r="F26" s="52"/>
      <c r="G26" s="52"/>
      <c r="H26" s="53"/>
      <c r="I26" s="52"/>
      <c r="J26" s="52"/>
      <c r="K26" s="108" t="s">
        <v>79</v>
      </c>
      <c r="L26" s="54" t="s">
        <v>41</v>
      </c>
      <c r="M26" s="54" t="s">
        <v>41</v>
      </c>
      <c r="N26" s="54" t="s">
        <v>41</v>
      </c>
      <c r="O26" s="106" t="s">
        <v>80</v>
      </c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5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6"/>
    </row>
    <row r="27" spans="1:97" s="16" customFormat="1" ht="15" customHeight="1" x14ac:dyDescent="0.25">
      <c r="A27" s="127"/>
      <c r="B27" s="153" t="s">
        <v>110</v>
      </c>
      <c r="C27" s="154">
        <f>W27-H27</f>
        <v>85</v>
      </c>
      <c r="D27" s="17"/>
      <c r="E27" s="17"/>
      <c r="F27" s="17"/>
      <c r="G27" s="17"/>
      <c r="H27" s="87" t="s">
        <v>20</v>
      </c>
      <c r="I27" s="51" t="s">
        <v>29</v>
      </c>
      <c r="J27" s="51" t="s">
        <v>29</v>
      </c>
      <c r="K27" s="51" t="s">
        <v>29</v>
      </c>
      <c r="L27" s="51" t="s">
        <v>29</v>
      </c>
      <c r="M27" s="51" t="s">
        <v>29</v>
      </c>
      <c r="N27" s="51" t="s">
        <v>29</v>
      </c>
      <c r="O27" s="51" t="s">
        <v>29</v>
      </c>
      <c r="P27" s="51" t="s">
        <v>29</v>
      </c>
      <c r="Q27" s="51" t="s">
        <v>29</v>
      </c>
      <c r="R27" s="51" t="s">
        <v>29</v>
      </c>
      <c r="S27" s="51" t="s">
        <v>29</v>
      </c>
      <c r="T27" s="51" t="s">
        <v>29</v>
      </c>
      <c r="U27" s="51" t="s">
        <v>29</v>
      </c>
      <c r="V27" s="51" t="s">
        <v>29</v>
      </c>
      <c r="W27" s="104" t="s">
        <v>81</v>
      </c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9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57"/>
    </row>
    <row r="28" spans="1:97" s="16" customFormat="1" ht="15" customHeight="1" x14ac:dyDescent="0.25">
      <c r="A28" s="127"/>
      <c r="B28" s="153" t="s">
        <v>46</v>
      </c>
      <c r="C28" s="154">
        <f>AD28-V28</f>
        <v>43</v>
      </c>
      <c r="D28" s="17"/>
      <c r="E28" s="17"/>
      <c r="F28" s="17"/>
      <c r="G28" s="17"/>
      <c r="H28" s="21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03" t="s">
        <v>82</v>
      </c>
      <c r="W28" s="51" t="s">
        <v>30</v>
      </c>
      <c r="X28" s="51" t="s">
        <v>30</v>
      </c>
      <c r="Y28" s="51" t="s">
        <v>30</v>
      </c>
      <c r="Z28" s="51" t="s">
        <v>30</v>
      </c>
      <c r="AA28" s="51" t="s">
        <v>30</v>
      </c>
      <c r="AB28" s="51" t="s">
        <v>30</v>
      </c>
      <c r="AC28" s="51" t="s">
        <v>30</v>
      </c>
      <c r="AD28" s="104" t="s">
        <v>83</v>
      </c>
      <c r="AE28" s="17"/>
      <c r="AF28" s="17"/>
      <c r="AG28" s="17"/>
      <c r="AH28" s="17"/>
      <c r="AI28" s="17"/>
      <c r="AJ28" s="17"/>
      <c r="AK28" s="17"/>
      <c r="AL28" s="19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57"/>
    </row>
    <row r="29" spans="1:97" s="16" customFormat="1" ht="15" customHeight="1" x14ac:dyDescent="0.25">
      <c r="A29" s="127"/>
      <c r="B29" s="153" t="s">
        <v>111</v>
      </c>
      <c r="C29" s="154">
        <f>AN29-AD28</f>
        <v>57</v>
      </c>
      <c r="D29" s="17"/>
      <c r="E29" s="17"/>
      <c r="F29" s="17"/>
      <c r="G29" s="17"/>
      <c r="H29" s="21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51" t="s">
        <v>14</v>
      </c>
      <c r="AE29" s="51" t="s">
        <v>14</v>
      </c>
      <c r="AF29" s="51" t="s">
        <v>14</v>
      </c>
      <c r="AG29" s="51" t="s">
        <v>14</v>
      </c>
      <c r="AH29" s="51" t="s">
        <v>14</v>
      </c>
      <c r="AI29" s="51" t="s">
        <v>14</v>
      </c>
      <c r="AJ29" s="51" t="s">
        <v>14</v>
      </c>
      <c r="AK29" s="51" t="s">
        <v>14</v>
      </c>
      <c r="AL29" s="51" t="s">
        <v>14</v>
      </c>
      <c r="AM29" s="51" t="s">
        <v>14</v>
      </c>
      <c r="AN29" s="88" t="s">
        <v>65</v>
      </c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57"/>
    </row>
    <row r="30" spans="1:97" s="20" customFormat="1" ht="15" customHeight="1" thickBot="1" x14ac:dyDescent="0.3">
      <c r="A30" s="128"/>
      <c r="B30" s="151"/>
      <c r="C30" s="152"/>
      <c r="D30" s="58"/>
      <c r="E30" s="58"/>
      <c r="F30" s="58"/>
      <c r="G30" s="58"/>
      <c r="H30" s="59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60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61"/>
    </row>
    <row r="31" spans="1:97" s="16" customFormat="1" ht="15" customHeight="1" x14ac:dyDescent="0.25">
      <c r="A31" s="124" t="s">
        <v>40</v>
      </c>
      <c r="B31" s="153" t="s">
        <v>110</v>
      </c>
      <c r="C31" s="154">
        <f>BI31-AM31</f>
        <v>119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21" t="s">
        <v>16</v>
      </c>
      <c r="AN31" s="51" t="s">
        <v>29</v>
      </c>
      <c r="AO31" s="51" t="s">
        <v>29</v>
      </c>
      <c r="AP31" s="51" t="s">
        <v>29</v>
      </c>
      <c r="AQ31" s="51" t="s">
        <v>29</v>
      </c>
      <c r="AR31" s="51" t="s">
        <v>29</v>
      </c>
      <c r="AS31" s="51" t="s">
        <v>29</v>
      </c>
      <c r="AT31" s="51" t="s">
        <v>29</v>
      </c>
      <c r="AU31" s="51" t="s">
        <v>29</v>
      </c>
      <c r="AV31" s="51" t="s">
        <v>29</v>
      </c>
      <c r="AW31" s="51" t="s">
        <v>29</v>
      </c>
      <c r="AX31" s="51" t="s">
        <v>29</v>
      </c>
      <c r="AY31" s="51" t="s">
        <v>29</v>
      </c>
      <c r="AZ31" s="51" t="s">
        <v>29</v>
      </c>
      <c r="BA31" s="51" t="s">
        <v>29</v>
      </c>
      <c r="BB31" s="51" t="s">
        <v>29</v>
      </c>
      <c r="BC31" s="51" t="s">
        <v>29</v>
      </c>
      <c r="BD31" s="51" t="s">
        <v>29</v>
      </c>
      <c r="BE31" s="51" t="s">
        <v>29</v>
      </c>
      <c r="BF31" s="51" t="s">
        <v>29</v>
      </c>
      <c r="BG31" s="51" t="s">
        <v>29</v>
      </c>
      <c r="BH31" s="51" t="s">
        <v>29</v>
      </c>
      <c r="BI31" s="104" t="s">
        <v>84</v>
      </c>
      <c r="BJ31" s="17"/>
      <c r="BK31" s="17"/>
      <c r="BL31" s="17"/>
      <c r="BM31" s="17"/>
      <c r="BN31" s="17"/>
      <c r="BO31" s="17"/>
      <c r="BP31" s="17"/>
      <c r="BQ31" s="17"/>
      <c r="BR31" s="19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57"/>
    </row>
    <row r="32" spans="1:97" s="16" customFormat="1" ht="15" customHeight="1" x14ac:dyDescent="0.25">
      <c r="A32" s="124"/>
      <c r="B32" s="153" t="s">
        <v>46</v>
      </c>
      <c r="C32" s="154">
        <f>BN32-BC32</f>
        <v>70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21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03" t="s">
        <v>73</v>
      </c>
      <c r="BD32" s="51" t="s">
        <v>30</v>
      </c>
      <c r="BE32" s="51" t="s">
        <v>30</v>
      </c>
      <c r="BF32" s="51" t="s">
        <v>30</v>
      </c>
      <c r="BG32" s="51" t="s">
        <v>30</v>
      </c>
      <c r="BH32" s="51" t="s">
        <v>30</v>
      </c>
      <c r="BI32" s="51" t="s">
        <v>30</v>
      </c>
      <c r="BJ32" s="51" t="s">
        <v>30</v>
      </c>
      <c r="BK32" s="51" t="s">
        <v>30</v>
      </c>
      <c r="BL32" s="51" t="s">
        <v>30</v>
      </c>
      <c r="BM32" s="51" t="s">
        <v>30</v>
      </c>
      <c r="BN32" s="104" t="s">
        <v>85</v>
      </c>
      <c r="BO32" s="17"/>
      <c r="BP32" s="17"/>
      <c r="BQ32" s="17"/>
      <c r="BR32" s="19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57"/>
    </row>
    <row r="33" spans="1:97" s="16" customFormat="1" ht="15" customHeight="1" x14ac:dyDescent="0.25">
      <c r="A33" s="124"/>
      <c r="B33" s="153" t="s">
        <v>111</v>
      </c>
      <c r="C33" s="154">
        <f>BW33-BN32</f>
        <v>56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21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N33" s="51" t="s">
        <v>14</v>
      </c>
      <c r="BO33" s="51" t="s">
        <v>14</v>
      </c>
      <c r="BP33" s="51" t="s">
        <v>14</v>
      </c>
      <c r="BQ33" s="51" t="s">
        <v>14</v>
      </c>
      <c r="BR33" s="51" t="s">
        <v>14</v>
      </c>
      <c r="BS33" s="51" t="s">
        <v>14</v>
      </c>
      <c r="BT33" s="51" t="s">
        <v>14</v>
      </c>
      <c r="BU33" s="51" t="s">
        <v>14</v>
      </c>
      <c r="BV33" s="51" t="s">
        <v>14</v>
      </c>
      <c r="BW33" s="88" t="s">
        <v>66</v>
      </c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57"/>
    </row>
    <row r="34" spans="1:97" s="20" customFormat="1" ht="15" customHeight="1" thickBot="1" x14ac:dyDescent="0.3">
      <c r="A34" s="125"/>
      <c r="B34" s="151"/>
      <c r="C34" s="152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60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61"/>
    </row>
    <row r="35" spans="1:97" s="16" customFormat="1" ht="15" customHeight="1" x14ac:dyDescent="0.25">
      <c r="A35" s="123" t="s">
        <v>38</v>
      </c>
      <c r="B35" s="149" t="s">
        <v>112</v>
      </c>
      <c r="C35" s="150">
        <f>AP35-R35</f>
        <v>133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3" t="s">
        <v>22</v>
      </c>
      <c r="S35" s="54" t="s">
        <v>41</v>
      </c>
      <c r="T35" s="54" t="s">
        <v>41</v>
      </c>
      <c r="U35" s="54" t="s">
        <v>41</v>
      </c>
      <c r="V35" s="54" t="s">
        <v>41</v>
      </c>
      <c r="W35" s="54" t="s">
        <v>41</v>
      </c>
      <c r="X35" s="54" t="s">
        <v>41</v>
      </c>
      <c r="Y35" s="54" t="s">
        <v>41</v>
      </c>
      <c r="Z35" s="54" t="s">
        <v>41</v>
      </c>
      <c r="AA35" s="54" t="s">
        <v>41</v>
      </c>
      <c r="AB35" s="54" t="s">
        <v>41</v>
      </c>
      <c r="AC35" s="54" t="s">
        <v>41</v>
      </c>
      <c r="AD35" s="54" t="s">
        <v>41</v>
      </c>
      <c r="AE35" s="54" t="s">
        <v>41</v>
      </c>
      <c r="AF35" s="54" t="s">
        <v>41</v>
      </c>
      <c r="AG35" s="54" t="s">
        <v>41</v>
      </c>
      <c r="AH35" s="54" t="s">
        <v>41</v>
      </c>
      <c r="AI35" s="54" t="s">
        <v>41</v>
      </c>
      <c r="AJ35" s="54" t="s">
        <v>41</v>
      </c>
      <c r="AK35" s="54" t="s">
        <v>41</v>
      </c>
      <c r="AL35" s="54" t="s">
        <v>41</v>
      </c>
      <c r="AM35" s="54" t="s">
        <v>41</v>
      </c>
      <c r="AN35" s="54" t="s">
        <v>41</v>
      </c>
      <c r="AO35" s="54" t="s">
        <v>41</v>
      </c>
      <c r="AP35" s="106" t="s">
        <v>75</v>
      </c>
      <c r="AQ35" s="105"/>
      <c r="AR35" s="105"/>
      <c r="AS35" s="105"/>
      <c r="AT35" s="105"/>
      <c r="AU35" s="105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5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6"/>
    </row>
    <row r="36" spans="1:97" s="16" customFormat="1" ht="15" customHeight="1" x14ac:dyDescent="0.25">
      <c r="A36" s="131"/>
      <c r="B36" s="153" t="s">
        <v>110</v>
      </c>
      <c r="C36" s="154">
        <f>BJ36-AG36</f>
        <v>172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21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03" t="s">
        <v>86</v>
      </c>
      <c r="AH36" s="51" t="s">
        <v>29</v>
      </c>
      <c r="AI36" s="51" t="s">
        <v>29</v>
      </c>
      <c r="AJ36" s="51" t="s">
        <v>29</v>
      </c>
      <c r="AK36" s="51" t="s">
        <v>29</v>
      </c>
      <c r="AL36" s="51" t="s">
        <v>29</v>
      </c>
      <c r="AM36" s="51" t="s">
        <v>29</v>
      </c>
      <c r="AN36" s="51" t="s">
        <v>29</v>
      </c>
      <c r="AO36" s="51" t="s">
        <v>29</v>
      </c>
      <c r="AP36" s="51" t="s">
        <v>29</v>
      </c>
      <c r="AQ36" s="51" t="s">
        <v>29</v>
      </c>
      <c r="AR36" s="51" t="s">
        <v>29</v>
      </c>
      <c r="AS36" s="51" t="s">
        <v>29</v>
      </c>
      <c r="AT36" s="51" t="s">
        <v>29</v>
      </c>
      <c r="AU36" s="51" t="s">
        <v>29</v>
      </c>
      <c r="AV36" s="51" t="s">
        <v>29</v>
      </c>
      <c r="AW36" s="51" t="s">
        <v>29</v>
      </c>
      <c r="AX36" s="51" t="s">
        <v>29</v>
      </c>
      <c r="AY36" s="51" t="s">
        <v>29</v>
      </c>
      <c r="AZ36" s="51" t="s">
        <v>29</v>
      </c>
      <c r="BA36" s="51" t="s">
        <v>29</v>
      </c>
      <c r="BB36" s="51" t="s">
        <v>29</v>
      </c>
      <c r="BC36" s="51" t="s">
        <v>29</v>
      </c>
      <c r="BD36" s="51" t="s">
        <v>29</v>
      </c>
      <c r="BE36" s="51" t="s">
        <v>29</v>
      </c>
      <c r="BF36" s="51" t="s">
        <v>29</v>
      </c>
      <c r="BG36" s="51" t="s">
        <v>29</v>
      </c>
      <c r="BH36" s="51" t="s">
        <v>29</v>
      </c>
      <c r="BI36" s="51" t="s">
        <v>29</v>
      </c>
      <c r="BJ36" s="104" t="s">
        <v>94</v>
      </c>
      <c r="BK36" s="62"/>
      <c r="BL36" s="62"/>
      <c r="BN36" s="17"/>
      <c r="BO36" s="17"/>
      <c r="BP36" s="17"/>
      <c r="BQ36" s="17"/>
      <c r="BR36" s="17"/>
      <c r="BS36" s="19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57"/>
    </row>
    <row r="37" spans="1:97" s="16" customFormat="1" ht="15" customHeight="1" x14ac:dyDescent="0.25">
      <c r="A37" s="131"/>
      <c r="B37" s="153" t="s">
        <v>46</v>
      </c>
      <c r="C37" s="154">
        <f>BS37-BL37</f>
        <v>41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21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K37" s="17"/>
      <c r="BL37" s="103" t="s">
        <v>87</v>
      </c>
      <c r="BM37" s="51" t="s">
        <v>30</v>
      </c>
      <c r="BN37" s="51" t="s">
        <v>30</v>
      </c>
      <c r="BO37" s="51" t="s">
        <v>30</v>
      </c>
      <c r="BP37" s="51" t="s">
        <v>30</v>
      </c>
      <c r="BQ37" s="51" t="s">
        <v>30</v>
      </c>
      <c r="BR37" s="51" t="s">
        <v>30</v>
      </c>
      <c r="BS37" s="104" t="s">
        <v>88</v>
      </c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57"/>
    </row>
    <row r="38" spans="1:97" s="16" customFormat="1" ht="15" customHeight="1" x14ac:dyDescent="0.25">
      <c r="A38" s="131"/>
      <c r="B38" s="153" t="s">
        <v>111</v>
      </c>
      <c r="C38" s="154">
        <f>CB38-BS37</f>
        <v>57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21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S38" s="51" t="s">
        <v>14</v>
      </c>
      <c r="BT38" s="51" t="s">
        <v>14</v>
      </c>
      <c r="BU38" s="51" t="s">
        <v>14</v>
      </c>
      <c r="BV38" s="51" t="s">
        <v>14</v>
      </c>
      <c r="BW38" s="51" t="s">
        <v>14</v>
      </c>
      <c r="BX38" s="51" t="s">
        <v>14</v>
      </c>
      <c r="BY38" s="51" t="s">
        <v>14</v>
      </c>
      <c r="BZ38" s="51" t="s">
        <v>14</v>
      </c>
      <c r="CA38" s="51" t="s">
        <v>14</v>
      </c>
      <c r="CB38" s="88" t="s">
        <v>67</v>
      </c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57"/>
    </row>
    <row r="39" spans="1:97" s="20" customFormat="1" ht="15" customHeight="1" thickBot="1" x14ac:dyDescent="0.3">
      <c r="A39" s="125"/>
      <c r="B39" s="151"/>
      <c r="C39" s="152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9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60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61"/>
    </row>
    <row r="40" spans="1:97" s="16" customFormat="1" ht="15" customHeight="1" x14ac:dyDescent="0.25">
      <c r="A40" s="123" t="s">
        <v>36</v>
      </c>
      <c r="B40" s="149" t="s">
        <v>112</v>
      </c>
      <c r="C40" s="150">
        <f>AG40-M40</f>
        <v>113</v>
      </c>
      <c r="D40" s="52"/>
      <c r="E40" s="52"/>
      <c r="F40" s="52"/>
      <c r="G40" s="52"/>
      <c r="I40" s="17"/>
      <c r="J40" s="17"/>
      <c r="K40" s="17"/>
      <c r="L40" s="17"/>
      <c r="M40" s="108" t="s">
        <v>89</v>
      </c>
      <c r="N40" s="54" t="s">
        <v>41</v>
      </c>
      <c r="O40" s="54" t="s">
        <v>41</v>
      </c>
      <c r="P40" s="54" t="s">
        <v>41</v>
      </c>
      <c r="Q40" s="54" t="s">
        <v>41</v>
      </c>
      <c r="R40" s="54" t="s">
        <v>41</v>
      </c>
      <c r="S40" s="54" t="s">
        <v>41</v>
      </c>
      <c r="T40" s="54" t="s">
        <v>41</v>
      </c>
      <c r="U40" s="54" t="s">
        <v>41</v>
      </c>
      <c r="V40" s="54" t="s">
        <v>41</v>
      </c>
      <c r="W40" s="54" t="s">
        <v>41</v>
      </c>
      <c r="X40" s="54" t="s">
        <v>41</v>
      </c>
      <c r="Y40" s="54" t="s">
        <v>41</v>
      </c>
      <c r="Z40" s="54" t="s">
        <v>41</v>
      </c>
      <c r="AA40" s="54" t="s">
        <v>41</v>
      </c>
      <c r="AB40" s="54" t="s">
        <v>41</v>
      </c>
      <c r="AC40" s="54" t="s">
        <v>41</v>
      </c>
      <c r="AD40" s="54" t="s">
        <v>41</v>
      </c>
      <c r="AE40" s="54" t="s">
        <v>41</v>
      </c>
      <c r="AF40" s="54" t="s">
        <v>41</v>
      </c>
      <c r="AG40" s="109" t="s">
        <v>90</v>
      </c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6"/>
    </row>
    <row r="41" spans="1:97" s="16" customFormat="1" ht="15" customHeight="1" x14ac:dyDescent="0.25">
      <c r="A41" s="124"/>
      <c r="B41" s="153" t="s">
        <v>110</v>
      </c>
      <c r="C41" s="154">
        <f>AP41-I41</f>
        <v>192</v>
      </c>
      <c r="D41" s="17"/>
      <c r="E41" s="17"/>
      <c r="F41" s="17"/>
      <c r="G41" s="17"/>
      <c r="H41" s="21"/>
      <c r="I41" s="87" t="s">
        <v>68</v>
      </c>
      <c r="J41" s="18" t="s">
        <v>29</v>
      </c>
      <c r="K41" s="18" t="s">
        <v>29</v>
      </c>
      <c r="L41" s="18" t="s">
        <v>29</v>
      </c>
      <c r="M41" s="18" t="s">
        <v>29</v>
      </c>
      <c r="N41" s="17"/>
      <c r="O41" s="17"/>
      <c r="P41" s="17"/>
      <c r="Q41" s="17"/>
      <c r="R41" s="17"/>
      <c r="S41" s="17"/>
      <c r="T41" s="17"/>
      <c r="U41" s="17"/>
      <c r="V41" s="18" t="s">
        <v>29</v>
      </c>
      <c r="W41" s="18" t="s">
        <v>29</v>
      </c>
      <c r="X41" s="18" t="s">
        <v>29</v>
      </c>
      <c r="Y41" s="18" t="s">
        <v>29</v>
      </c>
      <c r="Z41" s="18" t="s">
        <v>29</v>
      </c>
      <c r="AA41" s="18" t="s">
        <v>29</v>
      </c>
      <c r="AB41" s="18" t="s">
        <v>29</v>
      </c>
      <c r="AC41" s="18" t="s">
        <v>29</v>
      </c>
      <c r="AD41" s="18" t="s">
        <v>29</v>
      </c>
      <c r="AE41" s="18" t="s">
        <v>29</v>
      </c>
      <c r="AF41" s="18" t="s">
        <v>29</v>
      </c>
      <c r="AG41" s="18" t="s">
        <v>29</v>
      </c>
      <c r="AH41" s="18" t="s">
        <v>29</v>
      </c>
      <c r="AI41" s="18" t="s">
        <v>29</v>
      </c>
      <c r="AJ41" s="18" t="s">
        <v>29</v>
      </c>
      <c r="AK41" s="18" t="s">
        <v>29</v>
      </c>
      <c r="AL41" s="18" t="s">
        <v>29</v>
      </c>
      <c r="AM41" s="18" t="s">
        <v>29</v>
      </c>
      <c r="AN41" s="18" t="s">
        <v>29</v>
      </c>
      <c r="AO41" s="18" t="s">
        <v>29</v>
      </c>
      <c r="AP41" s="104" t="s">
        <v>75</v>
      </c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9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57"/>
    </row>
    <row r="42" spans="1:97" s="16" customFormat="1" ht="15" customHeight="1" x14ac:dyDescent="0.25">
      <c r="A42" s="124"/>
      <c r="B42" s="153" t="s">
        <v>46</v>
      </c>
      <c r="C42" s="154">
        <f>BH42-AS42</f>
        <v>84</v>
      </c>
      <c r="D42" s="17"/>
      <c r="E42" s="17"/>
      <c r="F42" s="17"/>
      <c r="G42" s="17"/>
      <c r="H42" s="21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03" t="s">
        <v>91</v>
      </c>
      <c r="AT42" s="18" t="s">
        <v>30</v>
      </c>
      <c r="AU42" s="18" t="s">
        <v>30</v>
      </c>
      <c r="AV42" s="18" t="s">
        <v>30</v>
      </c>
      <c r="AW42" s="18" t="s">
        <v>30</v>
      </c>
      <c r="AX42" s="18" t="s">
        <v>30</v>
      </c>
      <c r="AY42" s="18" t="s">
        <v>30</v>
      </c>
      <c r="AZ42" s="104" t="s">
        <v>92</v>
      </c>
      <c r="BA42" s="17"/>
      <c r="BB42" s="17"/>
      <c r="BC42" s="17"/>
      <c r="BD42" s="17"/>
      <c r="BE42" s="17"/>
      <c r="BF42" s="17"/>
      <c r="BG42" s="18" t="s">
        <v>30</v>
      </c>
      <c r="BH42" s="104" t="s">
        <v>93</v>
      </c>
      <c r="BI42" s="17"/>
      <c r="BJ42" s="17"/>
      <c r="BK42" s="17"/>
      <c r="BL42" s="17"/>
      <c r="BM42" s="17"/>
      <c r="BN42" s="17"/>
      <c r="BO42" s="17"/>
      <c r="BP42" s="17"/>
      <c r="BQ42" s="19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57"/>
    </row>
    <row r="43" spans="1:97" s="16" customFormat="1" ht="15" customHeight="1" x14ac:dyDescent="0.25">
      <c r="A43" s="124"/>
      <c r="B43" s="153" t="s">
        <v>111</v>
      </c>
      <c r="C43" s="154">
        <f>BQ43-BH42</f>
        <v>56</v>
      </c>
      <c r="D43" s="17"/>
      <c r="E43" s="17"/>
      <c r="F43" s="17"/>
      <c r="G43" s="17"/>
      <c r="H43" s="21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8" t="s">
        <v>14</v>
      </c>
      <c r="BI43" s="18" t="s">
        <v>14</v>
      </c>
      <c r="BJ43" s="18" t="s">
        <v>14</v>
      </c>
      <c r="BK43" s="18" t="s">
        <v>14</v>
      </c>
      <c r="BL43" s="18" t="s">
        <v>14</v>
      </c>
      <c r="BM43" s="18" t="s">
        <v>14</v>
      </c>
      <c r="BN43" s="18" t="s">
        <v>14</v>
      </c>
      <c r="BO43" s="18" t="s">
        <v>14</v>
      </c>
      <c r="BP43" s="18" t="s">
        <v>14</v>
      </c>
      <c r="BQ43" s="19" t="s">
        <v>17</v>
      </c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57"/>
    </row>
    <row r="44" spans="1:97" s="16" customFormat="1" ht="15" customHeight="1" thickBot="1" x14ac:dyDescent="0.3">
      <c r="A44" s="125"/>
      <c r="B44" s="151"/>
      <c r="C44" s="152"/>
      <c r="D44" s="58"/>
      <c r="E44" s="58"/>
      <c r="F44" s="58"/>
      <c r="G44" s="58"/>
      <c r="H44" s="59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60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61"/>
    </row>
    <row r="45" spans="1:97" s="16" customFormat="1" ht="15" hidden="1" customHeight="1" x14ac:dyDescent="0.25">
      <c r="A45" s="36"/>
      <c r="B45" s="36"/>
      <c r="C45" s="3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23"/>
      <c r="AN45" s="17"/>
      <c r="AO45" s="17"/>
      <c r="AP45" s="17"/>
      <c r="AQ45" s="17"/>
      <c r="AR45" s="17"/>
      <c r="AS45" s="17"/>
      <c r="AT45" s="17"/>
      <c r="AU45" s="21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9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</row>
    <row r="46" spans="1:97" s="16" customFormat="1" hidden="1" x14ac:dyDescent="0.25">
      <c r="B46" s="6"/>
      <c r="C46" s="6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</row>
    <row r="47" spans="1:97" s="16" customFormat="1" hidden="1" x14ac:dyDescent="0.25">
      <c r="B47" s="24"/>
      <c r="C47" s="24"/>
      <c r="D47" s="25" t="s">
        <v>27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7" t="s">
        <v>28</v>
      </c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25" t="s">
        <v>27</v>
      </c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</row>
    <row r="48" spans="1:97" s="16" customFormat="1" hidden="1" x14ac:dyDescent="0.25">
      <c r="B48" s="24"/>
      <c r="C48" s="24"/>
      <c r="D48" s="28" t="s">
        <v>25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30" t="s">
        <v>26</v>
      </c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28" t="s">
        <v>25</v>
      </c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30" t="s">
        <v>26</v>
      </c>
      <c r="CJ48" s="15"/>
      <c r="CK48" s="15"/>
      <c r="CL48" s="15"/>
      <c r="CM48" s="15"/>
      <c r="CN48" s="15"/>
      <c r="CO48" s="15"/>
      <c r="CP48" s="15"/>
      <c r="CQ48" s="15"/>
      <c r="CR48" s="15"/>
      <c r="CS48" s="15"/>
    </row>
    <row r="49" spans="1:97" s="20" customFormat="1" ht="15.75" thickBot="1" x14ac:dyDescent="0.3">
      <c r="B49" s="31"/>
      <c r="C49" s="31"/>
      <c r="D49" s="32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3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32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33"/>
      <c r="CJ49" s="23"/>
      <c r="CK49" s="23"/>
      <c r="CL49" s="23"/>
      <c r="CM49" s="23"/>
      <c r="CN49" s="23"/>
      <c r="CO49" s="23"/>
      <c r="CP49" s="23"/>
      <c r="CQ49" s="23"/>
      <c r="CR49" s="23"/>
      <c r="CS49" s="23"/>
    </row>
    <row r="50" spans="1:97" s="75" customFormat="1" ht="15.75" thickBot="1" x14ac:dyDescent="0.3">
      <c r="A50" s="81" t="s">
        <v>49</v>
      </c>
      <c r="B50" s="143" t="s">
        <v>48</v>
      </c>
      <c r="C50" s="144"/>
      <c r="D50" s="82"/>
      <c r="E50" s="82"/>
      <c r="F50" s="82"/>
      <c r="G50" s="82"/>
      <c r="H50" s="82"/>
      <c r="I50" s="82">
        <f t="shared" ref="I50:AN50" si="0">COUNTA(I11:I44)</f>
        <v>3</v>
      </c>
      <c r="J50" s="82">
        <f t="shared" si="0"/>
        <v>3</v>
      </c>
      <c r="K50" s="82">
        <f t="shared" si="0"/>
        <v>4</v>
      </c>
      <c r="L50" s="82">
        <f t="shared" si="0"/>
        <v>4</v>
      </c>
      <c r="M50" s="82">
        <f t="shared" si="0"/>
        <v>5</v>
      </c>
      <c r="N50" s="82">
        <f t="shared" si="0"/>
        <v>4</v>
      </c>
      <c r="O50" s="82">
        <f t="shared" si="0"/>
        <v>4</v>
      </c>
      <c r="P50" s="82">
        <f t="shared" si="0"/>
        <v>3</v>
      </c>
      <c r="Q50" s="82">
        <f t="shared" si="0"/>
        <v>3</v>
      </c>
      <c r="R50" s="82">
        <f t="shared" si="0"/>
        <v>5</v>
      </c>
      <c r="S50" s="82">
        <f t="shared" si="0"/>
        <v>5</v>
      </c>
      <c r="T50" s="82">
        <f t="shared" si="0"/>
        <v>5</v>
      </c>
      <c r="U50" s="82">
        <f t="shared" si="0"/>
        <v>5</v>
      </c>
      <c r="V50" s="82">
        <f t="shared" si="0"/>
        <v>7</v>
      </c>
      <c r="W50" s="82">
        <f t="shared" si="0"/>
        <v>7</v>
      </c>
      <c r="X50" s="82">
        <f t="shared" si="0"/>
        <v>6</v>
      </c>
      <c r="Y50" s="82">
        <f t="shared" si="0"/>
        <v>6</v>
      </c>
      <c r="Z50" s="82">
        <f t="shared" si="0"/>
        <v>6</v>
      </c>
      <c r="AA50" s="82">
        <f t="shared" si="0"/>
        <v>6</v>
      </c>
      <c r="AB50" s="82">
        <f t="shared" si="0"/>
        <v>6</v>
      </c>
      <c r="AC50" s="82">
        <f t="shared" si="0"/>
        <v>6</v>
      </c>
      <c r="AD50" s="82">
        <f t="shared" si="0"/>
        <v>6</v>
      </c>
      <c r="AE50" s="82">
        <f t="shared" si="0"/>
        <v>5</v>
      </c>
      <c r="AF50" s="82">
        <f t="shared" si="0"/>
        <v>5</v>
      </c>
      <c r="AG50" s="82">
        <f t="shared" si="0"/>
        <v>6</v>
      </c>
      <c r="AH50" s="82">
        <f t="shared" si="0"/>
        <v>5</v>
      </c>
      <c r="AI50" s="82">
        <f t="shared" si="0"/>
        <v>5</v>
      </c>
      <c r="AJ50" s="82">
        <f t="shared" si="0"/>
        <v>5</v>
      </c>
      <c r="AK50" s="82">
        <f t="shared" si="0"/>
        <v>5</v>
      </c>
      <c r="AL50" s="82">
        <f t="shared" si="0"/>
        <v>6</v>
      </c>
      <c r="AM50" s="82">
        <f t="shared" si="0"/>
        <v>9</v>
      </c>
      <c r="AN50" s="82">
        <f t="shared" si="0"/>
        <v>9</v>
      </c>
      <c r="AO50" s="82">
        <f t="shared" ref="AO50:BT50" si="1">COUNTA(AO11:AO44)</f>
        <v>8</v>
      </c>
      <c r="AP50" s="82">
        <f t="shared" si="1"/>
        <v>8</v>
      </c>
      <c r="AQ50" s="82">
        <f t="shared" si="1"/>
        <v>6</v>
      </c>
      <c r="AR50" s="82">
        <f t="shared" si="1"/>
        <v>6</v>
      </c>
      <c r="AS50" s="82">
        <f t="shared" si="1"/>
        <v>7</v>
      </c>
      <c r="AT50" s="82">
        <f t="shared" si="1"/>
        <v>7</v>
      </c>
      <c r="AU50" s="82">
        <f t="shared" si="1"/>
        <v>7</v>
      </c>
      <c r="AV50" s="82">
        <f t="shared" si="1"/>
        <v>6</v>
      </c>
      <c r="AW50" s="82">
        <f t="shared" si="1"/>
        <v>6</v>
      </c>
      <c r="AX50" s="82">
        <f t="shared" si="1"/>
        <v>6</v>
      </c>
      <c r="AY50" s="82">
        <f t="shared" si="1"/>
        <v>6</v>
      </c>
      <c r="AZ50" s="82">
        <f t="shared" si="1"/>
        <v>6</v>
      </c>
      <c r="BA50" s="82">
        <f t="shared" si="1"/>
        <v>5</v>
      </c>
      <c r="BB50" s="82">
        <f t="shared" si="1"/>
        <v>5</v>
      </c>
      <c r="BC50" s="82">
        <f t="shared" si="1"/>
        <v>6</v>
      </c>
      <c r="BD50" s="82">
        <f t="shared" si="1"/>
        <v>6</v>
      </c>
      <c r="BE50" s="82">
        <f t="shared" si="1"/>
        <v>5</v>
      </c>
      <c r="BF50" s="82">
        <f t="shared" si="1"/>
        <v>5</v>
      </c>
      <c r="BG50" s="82">
        <f t="shared" si="1"/>
        <v>6</v>
      </c>
      <c r="BH50" s="82">
        <f t="shared" si="1"/>
        <v>6</v>
      </c>
      <c r="BI50" s="82">
        <f t="shared" si="1"/>
        <v>5</v>
      </c>
      <c r="BJ50" s="82">
        <f t="shared" si="1"/>
        <v>4</v>
      </c>
      <c r="BK50" s="82">
        <f t="shared" si="1"/>
        <v>3</v>
      </c>
      <c r="BL50" s="82">
        <f t="shared" si="1"/>
        <v>4</v>
      </c>
      <c r="BM50" s="82">
        <f t="shared" si="1"/>
        <v>4</v>
      </c>
      <c r="BN50" s="82">
        <f t="shared" si="1"/>
        <v>4</v>
      </c>
      <c r="BO50" s="82">
        <f t="shared" si="1"/>
        <v>3</v>
      </c>
      <c r="BP50" s="82">
        <f t="shared" si="1"/>
        <v>3</v>
      </c>
      <c r="BQ50" s="82">
        <f t="shared" si="1"/>
        <v>4</v>
      </c>
      <c r="BR50" s="82">
        <f t="shared" si="1"/>
        <v>3</v>
      </c>
      <c r="BS50" s="82">
        <f t="shared" si="1"/>
        <v>4</v>
      </c>
      <c r="BT50" s="82">
        <f t="shared" si="1"/>
        <v>3</v>
      </c>
      <c r="BU50" s="82">
        <f t="shared" ref="BU50:CS50" si="2">COUNTA(BU11:BU44)</f>
        <v>3</v>
      </c>
      <c r="BV50" s="82">
        <f t="shared" si="2"/>
        <v>4</v>
      </c>
      <c r="BW50" s="82">
        <f t="shared" si="2"/>
        <v>4</v>
      </c>
      <c r="BX50" s="82">
        <f t="shared" si="2"/>
        <v>3</v>
      </c>
      <c r="BY50" s="82">
        <f t="shared" si="2"/>
        <v>2</v>
      </c>
      <c r="BZ50" s="82">
        <f t="shared" si="2"/>
        <v>3</v>
      </c>
      <c r="CA50" s="82">
        <f t="shared" si="2"/>
        <v>4</v>
      </c>
      <c r="CB50" s="82">
        <f t="shared" si="2"/>
        <v>3</v>
      </c>
      <c r="CC50" s="82">
        <f t="shared" si="2"/>
        <v>2</v>
      </c>
      <c r="CD50" s="82">
        <f t="shared" si="2"/>
        <v>3</v>
      </c>
      <c r="CE50" s="82">
        <f t="shared" si="2"/>
        <v>2</v>
      </c>
      <c r="CF50" s="82">
        <f t="shared" si="2"/>
        <v>2</v>
      </c>
      <c r="CG50" s="82">
        <f t="shared" si="2"/>
        <v>2</v>
      </c>
      <c r="CH50" s="82">
        <f t="shared" si="2"/>
        <v>2</v>
      </c>
      <c r="CI50" s="82">
        <f t="shared" si="2"/>
        <v>2</v>
      </c>
      <c r="CJ50" s="82">
        <f t="shared" si="2"/>
        <v>2</v>
      </c>
      <c r="CK50" s="82">
        <f t="shared" si="2"/>
        <v>1</v>
      </c>
      <c r="CL50" s="82">
        <f t="shared" si="2"/>
        <v>1</v>
      </c>
      <c r="CM50" s="82">
        <f t="shared" si="2"/>
        <v>1</v>
      </c>
      <c r="CN50" s="82">
        <f t="shared" si="2"/>
        <v>0</v>
      </c>
      <c r="CO50" s="82">
        <f t="shared" si="2"/>
        <v>0</v>
      </c>
      <c r="CP50" s="82">
        <f t="shared" si="2"/>
        <v>0</v>
      </c>
      <c r="CQ50" s="82">
        <f t="shared" si="2"/>
        <v>0</v>
      </c>
      <c r="CR50" s="82">
        <f t="shared" si="2"/>
        <v>0</v>
      </c>
      <c r="CS50" s="83">
        <f t="shared" si="2"/>
        <v>0</v>
      </c>
    </row>
    <row r="51" spans="1:97" s="75" customFormat="1" x14ac:dyDescent="0.25">
      <c r="A51" s="77" t="s">
        <v>54</v>
      </c>
      <c r="B51" s="145">
        <v>25</v>
      </c>
      <c r="C51" s="146"/>
      <c r="D51" s="52"/>
      <c r="E51" s="52"/>
      <c r="F51" s="52"/>
      <c r="G51" s="52"/>
      <c r="H51" s="52"/>
      <c r="I51" s="52">
        <f>COUNTIF(I$11:I$44,"o")*$B$51</f>
        <v>25</v>
      </c>
      <c r="J51" s="52">
        <f>COUNTIF(J$11:J$44,"o")*$B$51</f>
        <v>25</v>
      </c>
      <c r="K51" s="52">
        <f>COUNTIF(K$11:K$44,"o")*$B$51</f>
        <v>25</v>
      </c>
      <c r="L51" s="52">
        <f>COUNTIF(L$11:L$44,"o")*$B$51</f>
        <v>25</v>
      </c>
      <c r="M51" s="52">
        <f>COUNTIF(M$11:M$44,"o")*$B$51</f>
        <v>0</v>
      </c>
      <c r="N51" s="52">
        <f>COUNTIF(N$11:N$44,"o")*$B$51</f>
        <v>25</v>
      </c>
      <c r="O51" s="52">
        <f>COUNTIF(O$11:O$44,"o")*$B$51</f>
        <v>25</v>
      </c>
      <c r="P51" s="52">
        <f>COUNTIF(P$11:P$44,"o")*$B$51</f>
        <v>25</v>
      </c>
      <c r="Q51" s="52">
        <f>COUNTIF(Q$11:Q$44,"o")*$B$51</f>
        <v>25</v>
      </c>
      <c r="R51" s="52">
        <f>COUNTIF(R$11:R$44,"o")*$B$51</f>
        <v>25</v>
      </c>
      <c r="S51" s="52">
        <f>COUNTIF(S$11:S$44,"o")*$B$51</f>
        <v>0</v>
      </c>
      <c r="T51" s="52">
        <f>COUNTIF(T$11:T$44,"o")*$B$51</f>
        <v>0</v>
      </c>
      <c r="U51" s="52">
        <f>COUNTIF(U$11:U$44,"o")*$B$51</f>
        <v>0</v>
      </c>
      <c r="V51" s="52">
        <f>COUNTIF(V$11:V$44,"o")*$B$51</f>
        <v>0</v>
      </c>
      <c r="W51" s="52">
        <f>COUNTIF(W$11:W$44,"o")*$B$51</f>
        <v>0</v>
      </c>
      <c r="X51" s="52">
        <f>COUNTIF(X$11:X$44,"o")*$B$51</f>
        <v>0</v>
      </c>
      <c r="Y51" s="52">
        <f>COUNTIF(Y$11:Y$44,"o")*$B$51</f>
        <v>0</v>
      </c>
      <c r="Z51" s="52">
        <f>COUNTIF(Z$11:Z$44,"o")*$B$51</f>
        <v>0</v>
      </c>
      <c r="AA51" s="52">
        <f>COUNTIF(AA$11:AA$44,"o")*$B$51</f>
        <v>0</v>
      </c>
      <c r="AB51" s="52">
        <f>COUNTIF(AB$11:AB$44,"o")*$B$51</f>
        <v>0</v>
      </c>
      <c r="AC51" s="52">
        <f>COUNTIF(AC$11:AC$44,"o")*$B$51</f>
        <v>0</v>
      </c>
      <c r="AD51" s="52">
        <f>COUNTIF(AD$11:AD$44,"o")*$B$51</f>
        <v>0</v>
      </c>
      <c r="AE51" s="52">
        <f>COUNTIF(AE$11:AE$44,"o")*$B$51</f>
        <v>0</v>
      </c>
      <c r="AF51" s="52">
        <f>COUNTIF(AF$11:AF$44,"o")*$B$51</f>
        <v>0</v>
      </c>
      <c r="AG51" s="52">
        <f>COUNTIF(AG$11:AG$44,"o")*$B$51</f>
        <v>0</v>
      </c>
      <c r="AH51" s="52">
        <f>COUNTIF(AH$11:AH$44,"o")*$B$51</f>
        <v>0</v>
      </c>
      <c r="AI51" s="52">
        <f>COUNTIF(AI$11:AI$44,"o")*$B$51</f>
        <v>0</v>
      </c>
      <c r="AJ51" s="52">
        <f>COUNTIF(AJ$11:AJ$44,"o")*$B$51</f>
        <v>0</v>
      </c>
      <c r="AK51" s="52">
        <f>COUNTIF(AK$11:AK$44,"o")*$B$51</f>
        <v>0</v>
      </c>
      <c r="AL51" s="52">
        <f>COUNTIF(AL$11:AL$44,"o")*$B$51</f>
        <v>0</v>
      </c>
      <c r="AM51" s="52">
        <f>COUNTIF(AM$11:AM$44,"o")*$B$51</f>
        <v>0</v>
      </c>
      <c r="AN51" s="52">
        <f>COUNTIF(AN$11:AN$44,"o")*$B$51</f>
        <v>25</v>
      </c>
      <c r="AO51" s="52">
        <f>COUNTIF(AO$11:AO$44,"o")*$B$51</f>
        <v>25</v>
      </c>
      <c r="AP51" s="52">
        <f>COUNTIF(AP$11:AP$44,"o")*$B$51</f>
        <v>25</v>
      </c>
      <c r="AQ51" s="52">
        <f>COUNTIF(AQ$11:AQ$44,"o")*$B$51</f>
        <v>25</v>
      </c>
      <c r="AR51" s="52">
        <f>COUNTIF(AR$11:AR$44,"o")*$B$51</f>
        <v>25</v>
      </c>
      <c r="AS51" s="52">
        <f>COUNTIF(AS$11:AS$44,"o")*$B$51</f>
        <v>25</v>
      </c>
      <c r="AT51" s="52">
        <f>COUNTIF(AT$11:AT$44,"o")*$B$51</f>
        <v>25</v>
      </c>
      <c r="AU51" s="52">
        <f>COUNTIF(AU$11:AU$44,"o")*$B$51</f>
        <v>25</v>
      </c>
      <c r="AV51" s="52">
        <f>COUNTIF(AV$11:AV$44,"o")*$B$51</f>
        <v>25</v>
      </c>
      <c r="AW51" s="52">
        <f>COUNTIF(AW$11:AW$44,"o")*$B$51</f>
        <v>25</v>
      </c>
      <c r="AX51" s="52">
        <f>COUNTIF(AX$11:AX$44,"o")*$B$51</f>
        <v>25</v>
      </c>
      <c r="AY51" s="52">
        <f>COUNTIF(AY$11:AY$44,"o")*$B$51</f>
        <v>25</v>
      </c>
      <c r="AZ51" s="52">
        <f>COUNTIF(AZ$11:AZ$44,"o")*$B$51</f>
        <v>25</v>
      </c>
      <c r="BA51" s="52">
        <f>COUNTIF(BA$11:BA$44,"o")*$B$51</f>
        <v>25</v>
      </c>
      <c r="BB51" s="52">
        <f>COUNTIF(BB$11:BB$44,"o")*$B$51</f>
        <v>25</v>
      </c>
      <c r="BC51" s="52">
        <f>COUNTIF(BC$11:BC$44,"o")*$B$51</f>
        <v>25</v>
      </c>
      <c r="BD51" s="52">
        <f>COUNTIF(BD$11:BD$44,"o")*$B$51</f>
        <v>25</v>
      </c>
      <c r="BE51" s="52">
        <f>COUNTIF(BE$11:BE$44,"o")*$B$51</f>
        <v>25</v>
      </c>
      <c r="BF51" s="52">
        <f>COUNTIF(BF$11:BF$44,"o")*$B$51</f>
        <v>25</v>
      </c>
      <c r="BG51" s="52">
        <f>COUNTIF(BG$11:BG$44,"o")*$B$51</f>
        <v>0</v>
      </c>
      <c r="BH51" s="52">
        <f>COUNTIF(BH$11:BH$44,"o")*$B$51</f>
        <v>0</v>
      </c>
      <c r="BI51" s="52">
        <f>COUNTIF(BI$11:BI$44,"o")*$B$51</f>
        <v>0</v>
      </c>
      <c r="BJ51" s="52">
        <f>COUNTIF(BJ$11:BJ$44,"o")*$B$51</f>
        <v>0</v>
      </c>
      <c r="BK51" s="52">
        <f>COUNTIF(BK$11:BK$44,"o")*$B$51</f>
        <v>0</v>
      </c>
      <c r="BL51" s="52">
        <f>COUNTIF(BL$11:BL$44,"o")*$B$51</f>
        <v>0</v>
      </c>
      <c r="BM51" s="52">
        <f>COUNTIF(BM$11:BM$44,"o")*$B$51</f>
        <v>0</v>
      </c>
      <c r="BN51" s="52">
        <f>COUNTIF(BN$11:BN$44,"o")*$B$51</f>
        <v>0</v>
      </c>
      <c r="BO51" s="52">
        <f>COUNTIF(BO$11:BO$44,"o")*$B$51</f>
        <v>0</v>
      </c>
      <c r="BP51" s="52">
        <f>COUNTIF(BP$11:BP$44,"o")*$B$51</f>
        <v>0</v>
      </c>
      <c r="BQ51" s="52">
        <f>COUNTIF(BQ$11:BQ$44,"o")*$B$51</f>
        <v>0</v>
      </c>
      <c r="BR51" s="52">
        <f>COUNTIF(BR$11:BR$44,"o")*$B$51</f>
        <v>0</v>
      </c>
      <c r="BS51" s="52">
        <f>COUNTIF(BS$11:BS$44,"o")*$B$51</f>
        <v>0</v>
      </c>
      <c r="BT51" s="52">
        <f>COUNTIF(BT$11:BT$44,"o")*$B$51</f>
        <v>0</v>
      </c>
      <c r="BU51" s="52">
        <f>COUNTIF(BU$11:BU$44,"o")*$B$51</f>
        <v>0</v>
      </c>
      <c r="BV51" s="52">
        <f>COUNTIF(BV$11:BV$44,"o")*$B$51</f>
        <v>0</v>
      </c>
      <c r="BW51" s="52">
        <f>COUNTIF(BW$11:BW$44,"o")*$B$51</f>
        <v>0</v>
      </c>
      <c r="BX51" s="52">
        <f>COUNTIF(BX$11:BX$44,"o")*$B$51</f>
        <v>0</v>
      </c>
      <c r="BY51" s="52">
        <f>COUNTIF(BY$11:BY$44,"o")*$B$51</f>
        <v>0</v>
      </c>
      <c r="BZ51" s="52">
        <f>COUNTIF(BZ$11:BZ$44,"o")*$B$51</f>
        <v>0</v>
      </c>
      <c r="CA51" s="52">
        <f>COUNTIF(CA$11:CA$44,"o")*$B$51</f>
        <v>0</v>
      </c>
      <c r="CB51" s="52">
        <f>COUNTIF(CB$11:CB$44,"o")*$B$51</f>
        <v>0</v>
      </c>
      <c r="CC51" s="52">
        <f>COUNTIF(CC$11:CC$44,"o")*$B$51</f>
        <v>0</v>
      </c>
      <c r="CD51" s="52">
        <f>COUNTIF(CD$11:CD$44,"o")*$B$51</f>
        <v>0</v>
      </c>
      <c r="CE51" s="52">
        <f>COUNTIF(CE$11:CE$44,"o")*$B$51</f>
        <v>0</v>
      </c>
      <c r="CF51" s="52">
        <f>COUNTIF(CF$11:CF$44,"o")*$B$51</f>
        <v>0</v>
      </c>
      <c r="CG51" s="52">
        <f>COUNTIF(CG$11:CG$44,"o")*$B$51</f>
        <v>0</v>
      </c>
      <c r="CH51" s="52">
        <f>COUNTIF(CH$11:CH$44,"o")*$B$51</f>
        <v>0</v>
      </c>
      <c r="CI51" s="52">
        <f>COUNTIF(CI$11:CI$44,"o")*$B$51</f>
        <v>0</v>
      </c>
      <c r="CJ51" s="52">
        <f>COUNTIF(CJ$11:CJ$44,"o")*$B$51</f>
        <v>0</v>
      </c>
      <c r="CK51" s="52">
        <f>COUNTIF(CK$11:CK$44,"o")*$B$51</f>
        <v>0</v>
      </c>
      <c r="CL51" s="52">
        <f>COUNTIF(CL$11:CL$44,"o")*$B$51</f>
        <v>0</v>
      </c>
      <c r="CM51" s="52">
        <f>COUNTIF(CM$11:CM$44,"o")*$B$51</f>
        <v>0</v>
      </c>
      <c r="CN51" s="52">
        <f>COUNTIF(CN$11:CN$44,"o")*$B$51</f>
        <v>0</v>
      </c>
      <c r="CO51" s="52">
        <f>COUNTIF(CO$11:CO$44,"o")*$B$51</f>
        <v>0</v>
      </c>
      <c r="CP51" s="52">
        <f>COUNTIF(CP$11:CP$44,"o")*$B$51</f>
        <v>0</v>
      </c>
      <c r="CQ51" s="52">
        <f>COUNTIF(CQ$11:CQ$44,"o")*$B$51</f>
        <v>0</v>
      </c>
      <c r="CR51" s="52">
        <f>COUNTIF(CR$11:CR$44,"o")*$B$51</f>
        <v>0</v>
      </c>
      <c r="CS51" s="56">
        <f>COUNTIF(CS$11:CS$44,"o")*$B$51</f>
        <v>0</v>
      </c>
    </row>
    <row r="52" spans="1:97" s="75" customFormat="1" x14ac:dyDescent="0.25">
      <c r="A52" s="78" t="s">
        <v>52</v>
      </c>
      <c r="B52" s="147">
        <v>12</v>
      </c>
      <c r="C52" s="148"/>
      <c r="D52" s="17"/>
      <c r="E52" s="17"/>
      <c r="F52" s="17"/>
      <c r="G52" s="17"/>
      <c r="H52" s="17"/>
      <c r="I52" s="17">
        <f>COUNTIF(I$11:I$44,"i")*$B$52</f>
        <v>0</v>
      </c>
      <c r="J52" s="17">
        <f>COUNTIF(J$11:J$44,"i")*$B$52</f>
        <v>0</v>
      </c>
      <c r="K52" s="17">
        <f>COUNTIF(K$11:K$44,"i")*$B$52</f>
        <v>0</v>
      </c>
      <c r="L52" s="17">
        <f>COUNTIF(L$11:L$44,"i")*$B$52</f>
        <v>0</v>
      </c>
      <c r="M52" s="17">
        <f>COUNTIF(M$11:M$44,"i")*$B$52</f>
        <v>12</v>
      </c>
      <c r="N52" s="17">
        <f>COUNTIF(N$11:N$44,"i")*$B$52</f>
        <v>0</v>
      </c>
      <c r="O52" s="17">
        <f>COUNTIF(O$11:O$44,"i")*$B$52</f>
        <v>0</v>
      </c>
      <c r="P52" s="17">
        <f>COUNTIF(P$11:P$44,"i")*$B$52</f>
        <v>0</v>
      </c>
      <c r="Q52" s="17">
        <f>COUNTIF(Q$11:Q$44,"i")*$B$52</f>
        <v>0</v>
      </c>
      <c r="R52" s="17">
        <f>COUNTIF(R$11:R$44,"i")*$B$52</f>
        <v>0</v>
      </c>
      <c r="S52" s="17">
        <f>COUNTIF(S$11:S$44,"i")*$B$52</f>
        <v>12</v>
      </c>
      <c r="T52" s="17">
        <f>COUNTIF(T$11:T$44,"i")*$B$52</f>
        <v>12</v>
      </c>
      <c r="U52" s="17">
        <f>COUNTIF(U$11:U$44,"i")*$B$52</f>
        <v>12</v>
      </c>
      <c r="V52" s="17">
        <f>COUNTIF(V$11:V$44,"i")*$B$52</f>
        <v>12</v>
      </c>
      <c r="W52" s="17">
        <f>COUNTIF(W$11:W$44,"i")*$B$52</f>
        <v>12</v>
      </c>
      <c r="X52" s="17">
        <f>COUNTIF(X$11:X$44,"i")*$B$52</f>
        <v>12</v>
      </c>
      <c r="Y52" s="17">
        <f>COUNTIF(Y$11:Y$44,"i")*$B$52</f>
        <v>12</v>
      </c>
      <c r="Z52" s="17">
        <f>COUNTIF(Z$11:Z$44,"i")*$B$52</f>
        <v>12</v>
      </c>
      <c r="AA52" s="17">
        <f>COUNTIF(AA$11:AA$44,"i")*$B$52</f>
        <v>12</v>
      </c>
      <c r="AB52" s="17">
        <f>COUNTIF(AB$11:AB$44,"i")*$B$52</f>
        <v>12</v>
      </c>
      <c r="AC52" s="17">
        <f>COUNTIF(AC$11:AC$44,"i")*$B$52</f>
        <v>0</v>
      </c>
      <c r="AD52" s="17">
        <f>COUNTIF(AD$11:AD$44,"i")*$B$52</f>
        <v>0</v>
      </c>
      <c r="AE52" s="17">
        <f>COUNTIF(AE$11:AE$44,"i")*$B$52</f>
        <v>0</v>
      </c>
      <c r="AF52" s="17">
        <f>COUNTIF(AF$11:AF$44,"i")*$B$52</f>
        <v>0</v>
      </c>
      <c r="AG52" s="17">
        <f>COUNTIF(AG$11:AG$44,"i")*$B$52</f>
        <v>0</v>
      </c>
      <c r="AH52" s="17">
        <f>COUNTIF(AH$11:AH$44,"i")*$B$52</f>
        <v>0</v>
      </c>
      <c r="AI52" s="17">
        <f>COUNTIF(AI$11:AI$44,"i")*$B$52</f>
        <v>0</v>
      </c>
      <c r="AJ52" s="17">
        <f>COUNTIF(AJ$11:AJ$44,"i")*$B$52</f>
        <v>0</v>
      </c>
      <c r="AK52" s="17">
        <f>COUNTIF(AK$11:AK$44,"i")*$B$52</f>
        <v>0</v>
      </c>
      <c r="AL52" s="17">
        <f>COUNTIF(AL$11:AL$44,"i")*$B$52</f>
        <v>0</v>
      </c>
      <c r="AM52" s="17">
        <f>COUNTIF(AM$11:AM$44,"i")*$B$52</f>
        <v>0</v>
      </c>
      <c r="AN52" s="17">
        <f>COUNTIF(AN$11:AN$44,"i")*$B$52</f>
        <v>0</v>
      </c>
      <c r="AO52" s="17">
        <f>COUNTIF(AO$11:AO$44,"i")*$B$52</f>
        <v>0</v>
      </c>
      <c r="AP52" s="17">
        <f>COUNTIF(AP$11:AP$44,"i")*$B$52</f>
        <v>0</v>
      </c>
      <c r="AQ52" s="17">
        <f>COUNTIF(AQ$11:AQ$44,"i")*$B$52</f>
        <v>0</v>
      </c>
      <c r="AR52" s="17">
        <f>COUNTIF(AR$11:AR$44,"i")*$B$52</f>
        <v>0</v>
      </c>
      <c r="AS52" s="17">
        <f>COUNTIF(AS$11:AS$44,"i")*$B$52</f>
        <v>0</v>
      </c>
      <c r="AT52" s="17">
        <f>COUNTIF(AT$11:AT$44,"i")*$B$52</f>
        <v>0</v>
      </c>
      <c r="AU52" s="17">
        <f>COUNTIF(AU$11:AU$44,"i")*$B$52</f>
        <v>0</v>
      </c>
      <c r="AV52" s="17">
        <f>COUNTIF(AV$11:AV$44,"i")*$B$52</f>
        <v>0</v>
      </c>
      <c r="AW52" s="17">
        <f>COUNTIF(AW$11:AW$44,"i")*$B$52</f>
        <v>0</v>
      </c>
      <c r="AX52" s="17">
        <f>COUNTIF(AX$11:AX$44,"i")*$B$52</f>
        <v>0</v>
      </c>
      <c r="AY52" s="17">
        <f>COUNTIF(AY$11:AY$44,"i")*$B$52</f>
        <v>0</v>
      </c>
      <c r="AZ52" s="17">
        <f>COUNTIF(AZ$11:AZ$44,"i")*$B$52</f>
        <v>0</v>
      </c>
      <c r="BA52" s="17">
        <f>COUNTIF(BA$11:BA$44,"i")*$B$52</f>
        <v>0</v>
      </c>
      <c r="BB52" s="17">
        <f>COUNTIF(BB$11:BB$44,"i")*$B$52</f>
        <v>0</v>
      </c>
      <c r="BC52" s="17">
        <f>COUNTIF(BC$11:BC$44,"i")*$B$52</f>
        <v>0</v>
      </c>
      <c r="BD52" s="17">
        <f>COUNTIF(BD$11:BD$44,"i")*$B$52</f>
        <v>0</v>
      </c>
      <c r="BE52" s="17">
        <f>COUNTIF(BE$11:BE$44,"i")*$B$52</f>
        <v>0</v>
      </c>
      <c r="BF52" s="17">
        <f>COUNTIF(BF$11:BF$44,"i")*$B$52</f>
        <v>0</v>
      </c>
      <c r="BG52" s="17">
        <f>COUNTIF(BG$11:BG$44,"i")*$B$52</f>
        <v>0</v>
      </c>
      <c r="BH52" s="17">
        <f>COUNTIF(BH$11:BH$44,"i")*$B$52</f>
        <v>0</v>
      </c>
      <c r="BI52" s="17">
        <f>COUNTIF(BI$11:BI$44,"i")*$B$52</f>
        <v>0</v>
      </c>
      <c r="BJ52" s="17">
        <f>COUNTIF(BJ$11:BJ$44,"i")*$B$52</f>
        <v>0</v>
      </c>
      <c r="BK52" s="17">
        <f>COUNTIF(BK$11:BK$44,"i")*$B$52</f>
        <v>0</v>
      </c>
      <c r="BL52" s="17">
        <f>COUNTIF(BL$11:BL$44,"i")*$B$52</f>
        <v>0</v>
      </c>
      <c r="BM52" s="17">
        <f>COUNTIF(BM$11:BM$44,"i")*$B$52</f>
        <v>0</v>
      </c>
      <c r="BN52" s="17">
        <f>COUNTIF(BN$11:BN$44,"i")*$B$52</f>
        <v>0</v>
      </c>
      <c r="BO52" s="17">
        <f>COUNTIF(BO$11:BO$44,"i")*$B$52</f>
        <v>0</v>
      </c>
      <c r="BP52" s="17">
        <f>COUNTIF(BP$11:BP$44,"i")*$B$52</f>
        <v>0</v>
      </c>
      <c r="BQ52" s="17">
        <f>COUNTIF(BQ$11:BQ$44,"i")*$B$52</f>
        <v>0</v>
      </c>
      <c r="BR52" s="17">
        <f>COUNTIF(BR$11:BR$44,"i")*$B$52</f>
        <v>0</v>
      </c>
      <c r="BS52" s="17">
        <f>COUNTIF(BS$11:BS$44,"i")*$B$52</f>
        <v>0</v>
      </c>
      <c r="BT52" s="17">
        <f>COUNTIF(BT$11:BT$44,"i")*$B$52</f>
        <v>0</v>
      </c>
      <c r="BU52" s="17">
        <f>COUNTIF(BU$11:BU$44,"i")*$B$52</f>
        <v>0</v>
      </c>
      <c r="BV52" s="17">
        <f>COUNTIF(BV$11:BV$44,"i")*$B$52</f>
        <v>0</v>
      </c>
      <c r="BW52" s="17">
        <f>COUNTIF(BW$11:BW$44,"i")*$B$52</f>
        <v>0</v>
      </c>
      <c r="BX52" s="17">
        <f>COUNTIF(BX$11:BX$44,"i")*$B$52</f>
        <v>0</v>
      </c>
      <c r="BY52" s="17">
        <f>COUNTIF(BY$11:BY$44,"i")*$B$52</f>
        <v>0</v>
      </c>
      <c r="BZ52" s="17">
        <f>COUNTIF(BZ$11:BZ$44,"i")*$B$52</f>
        <v>0</v>
      </c>
      <c r="CA52" s="17">
        <f>COUNTIF(CA$11:CA$44,"i")*$B$52</f>
        <v>0</v>
      </c>
      <c r="CB52" s="17">
        <f>COUNTIF(CB$11:CB$44,"i")*$B$52</f>
        <v>0</v>
      </c>
      <c r="CC52" s="17">
        <f>COUNTIF(CC$11:CC$44,"i")*$B$52</f>
        <v>0</v>
      </c>
      <c r="CD52" s="17">
        <f>COUNTIF(CD$11:CD$44,"i")*$B$52</f>
        <v>0</v>
      </c>
      <c r="CE52" s="17">
        <f>COUNTIF(CE$11:CE$44,"i")*$B$52</f>
        <v>0</v>
      </c>
      <c r="CF52" s="17">
        <f>COUNTIF(CF$11:CF$44,"i")*$B$52</f>
        <v>0</v>
      </c>
      <c r="CG52" s="17">
        <f>COUNTIF(CG$11:CG$44,"i")*$B$52</f>
        <v>0</v>
      </c>
      <c r="CH52" s="17">
        <f>COUNTIF(CH$11:CH$44,"i")*$B$52</f>
        <v>0</v>
      </c>
      <c r="CI52" s="17">
        <f>COUNTIF(CI$11:CI$44,"i")*$B$52</f>
        <v>0</v>
      </c>
      <c r="CJ52" s="17">
        <f>COUNTIF(CJ$11:CJ$44,"i")*$B$52</f>
        <v>0</v>
      </c>
      <c r="CK52" s="17">
        <f>COUNTIF(CK$11:CK$44,"i")*$B$52</f>
        <v>0</v>
      </c>
      <c r="CL52" s="17">
        <f>COUNTIF(CL$11:CL$44,"i")*$B$52</f>
        <v>0</v>
      </c>
      <c r="CM52" s="17">
        <f>COUNTIF(CM$11:CM$44,"i")*$B$52</f>
        <v>0</v>
      </c>
      <c r="CN52" s="17">
        <f>COUNTIF(CN$11:CN$44,"i")*$B$52</f>
        <v>0</v>
      </c>
      <c r="CO52" s="17">
        <f>COUNTIF(CO$11:CO$44,"i")*$B$52</f>
        <v>0</v>
      </c>
      <c r="CP52" s="17">
        <f>COUNTIF(CP$11:CP$44,"i")*$B$52</f>
        <v>0</v>
      </c>
      <c r="CQ52" s="17">
        <f>COUNTIF(CQ$11:CQ$44,"i")*$B$52</f>
        <v>0</v>
      </c>
      <c r="CR52" s="17">
        <f>COUNTIF(CR$11:CR$44,"i")*$B$52</f>
        <v>0</v>
      </c>
      <c r="CS52" s="57">
        <f>COUNTIF(CS$11:CS$44,"i")*$B$52</f>
        <v>0</v>
      </c>
    </row>
    <row r="53" spans="1:97" s="75" customFormat="1" x14ac:dyDescent="0.25">
      <c r="A53" s="78" t="s">
        <v>47</v>
      </c>
      <c r="B53" s="147">
        <v>12</v>
      </c>
      <c r="C53" s="148"/>
      <c r="D53" s="17"/>
      <c r="E53" s="17"/>
      <c r="F53" s="17"/>
      <c r="G53" s="17"/>
      <c r="H53" s="17"/>
      <c r="I53" s="17">
        <f>COUNTIF(I$11:I$44,"g")*$B$53</f>
        <v>0</v>
      </c>
      <c r="J53" s="17">
        <f>COUNTIF(J$11:J$44,"g")*$B$53</f>
        <v>0</v>
      </c>
      <c r="K53" s="17">
        <f>COUNTIF(K$11:K$44,"g")*$B$53</f>
        <v>0</v>
      </c>
      <c r="L53" s="17">
        <f>COUNTIF(L$11:L$44,"g")*$B$53</f>
        <v>12</v>
      </c>
      <c r="M53" s="17">
        <f>COUNTIF(M$11:M$44,"g")*$B$53</f>
        <v>12</v>
      </c>
      <c r="N53" s="17">
        <f>COUNTIF(N$11:N$44,"g")*$B$53</f>
        <v>24</v>
      </c>
      <c r="O53" s="17">
        <f>COUNTIF(O$11:O$44,"g")*$B$53</f>
        <v>12</v>
      </c>
      <c r="P53" s="17">
        <f>COUNTIF(P$11:P$44,"g")*$B$53</f>
        <v>12</v>
      </c>
      <c r="Q53" s="17">
        <f>COUNTIF(Q$11:Q$44,"g")*$B$53</f>
        <v>12</v>
      </c>
      <c r="R53" s="17">
        <f>COUNTIF(R$11:R$44,"g")*$B$53</f>
        <v>12</v>
      </c>
      <c r="S53" s="17">
        <f>COUNTIF(S$11:S$44,"g")*$B$53</f>
        <v>24</v>
      </c>
      <c r="T53" s="17">
        <f>COUNTIF(T$11:T$44,"g")*$B$53</f>
        <v>24</v>
      </c>
      <c r="U53" s="17">
        <f>COUNTIF(U$11:U$44,"g")*$B$53</f>
        <v>36</v>
      </c>
      <c r="V53" s="17">
        <f>COUNTIF(V$11:V$44,"g")*$B$53</f>
        <v>36</v>
      </c>
      <c r="W53" s="17">
        <f>COUNTIF(W$11:W$44,"g")*$B$53</f>
        <v>36</v>
      </c>
      <c r="X53" s="17">
        <f>COUNTIF(X$11:X$44,"g")*$B$53</f>
        <v>36</v>
      </c>
      <c r="Y53" s="17">
        <f>COUNTIF(Y$11:Y$44,"g")*$B$53</f>
        <v>36</v>
      </c>
      <c r="Z53" s="17">
        <f>COUNTIF(Z$11:Z$44,"g")*$B$53</f>
        <v>36</v>
      </c>
      <c r="AA53" s="17">
        <f>COUNTIF(AA$11:AA$44,"g")*$B$53</f>
        <v>36</v>
      </c>
      <c r="AB53" s="17">
        <f>COUNTIF(AB$11:AB$44,"g")*$B$53</f>
        <v>36</v>
      </c>
      <c r="AC53" s="17">
        <f>COUNTIF(AC$11:AC$44,"g")*$B$53</f>
        <v>36</v>
      </c>
      <c r="AD53" s="17">
        <f>COUNTIF(AD$11:AD$44,"g")*$B$53</f>
        <v>36</v>
      </c>
      <c r="AE53" s="17">
        <f>COUNTIF(AE$11:AE$44,"g")*$B$53</f>
        <v>36</v>
      </c>
      <c r="AF53" s="17">
        <f>COUNTIF(AF$11:AF$44,"g")*$B$53</f>
        <v>36</v>
      </c>
      <c r="AG53" s="17">
        <f>COUNTIF(AG$11:AG$44,"g")*$B$53</f>
        <v>24</v>
      </c>
      <c r="AH53" s="17">
        <f>COUNTIF(AH$11:AH$44,"g")*$B$53</f>
        <v>24</v>
      </c>
      <c r="AI53" s="17">
        <f>COUNTIF(AI$11:AI$44,"g")*$B$53</f>
        <v>24</v>
      </c>
      <c r="AJ53" s="17">
        <f>COUNTIF(AJ$11:AJ$44,"g")*$B$53</f>
        <v>24</v>
      </c>
      <c r="AK53" s="17">
        <f>COUNTIF(AK$11:AK$44,"g")*$B$53</f>
        <v>24</v>
      </c>
      <c r="AL53" s="17">
        <f>COUNTIF(AL$11:AL$44,"g")*$B$53</f>
        <v>24</v>
      </c>
      <c r="AM53" s="17">
        <f>COUNTIF(AM$11:AM$44,"g")*$B$53</f>
        <v>24</v>
      </c>
      <c r="AN53" s="17">
        <f>COUNTIF(AN$11:AN$44,"g")*$B$53</f>
        <v>24</v>
      </c>
      <c r="AO53" s="17">
        <f>COUNTIF(AO$11:AO$44,"g")*$B$53</f>
        <v>24</v>
      </c>
      <c r="AP53" s="17">
        <f>COUNTIF(AP$11:AP$44,"g")*$B$53</f>
        <v>12</v>
      </c>
      <c r="AQ53" s="17">
        <f>COUNTIF(AQ$11:AQ$44,"g")*$B$53</f>
        <v>12</v>
      </c>
      <c r="AR53" s="17">
        <f>COUNTIF(AR$11:AR$44,"g")*$B$53</f>
        <v>12</v>
      </c>
      <c r="AS53" s="17">
        <f>COUNTIF(AS$11:AS$44,"g")*$B$53</f>
        <v>12</v>
      </c>
      <c r="AT53" s="17">
        <f>COUNTIF(AT$11:AT$44,"g")*$B$53</f>
        <v>12</v>
      </c>
      <c r="AU53" s="17">
        <f>COUNTIF(AU$11:AU$44,"g")*$B$53</f>
        <v>0</v>
      </c>
      <c r="AV53" s="17">
        <f>COUNTIF(AV$11:AV$44,"g")*$B$53</f>
        <v>0</v>
      </c>
      <c r="AW53" s="17">
        <f>COUNTIF(AW$11:AW$44,"g")*$B$53</f>
        <v>0</v>
      </c>
      <c r="AX53" s="17">
        <f>COUNTIF(AX$11:AX$44,"g")*$B$53</f>
        <v>0</v>
      </c>
      <c r="AY53" s="17">
        <f>COUNTIF(AY$11:AY$44,"g")*$B$53</f>
        <v>0</v>
      </c>
      <c r="AZ53" s="17">
        <f>COUNTIF(AZ$11:AZ$44,"g")*$B$53</f>
        <v>0</v>
      </c>
      <c r="BA53" s="17">
        <f>COUNTIF(BA$11:BA$44,"g")*$B$53</f>
        <v>0</v>
      </c>
      <c r="BB53" s="17">
        <f>COUNTIF(BB$11:BB$44,"g")*$B$53</f>
        <v>0</v>
      </c>
      <c r="BC53" s="17">
        <f>COUNTIF(BC$11:BC$44,"g")*$B$53</f>
        <v>0</v>
      </c>
      <c r="BD53" s="17">
        <f>COUNTIF(BD$11:BD$44,"g")*$B$53</f>
        <v>0</v>
      </c>
      <c r="BE53" s="17">
        <f>COUNTIF(BE$11:BE$44,"g")*$B$53</f>
        <v>0</v>
      </c>
      <c r="BF53" s="17">
        <f>COUNTIF(BF$11:BF$44,"g")*$B$53</f>
        <v>0</v>
      </c>
      <c r="BG53" s="17">
        <f>COUNTIF(BG$11:BG$44,"g")*$B$53</f>
        <v>0</v>
      </c>
      <c r="BH53" s="17">
        <f>COUNTIF(BH$11:BH$44,"g")*$B$53</f>
        <v>0</v>
      </c>
      <c r="BI53" s="17">
        <f>COUNTIF(BI$11:BI$44,"g")*$B$53</f>
        <v>0</v>
      </c>
      <c r="BJ53" s="17">
        <f>COUNTIF(BJ$11:BJ$44,"g")*$B$53</f>
        <v>0</v>
      </c>
      <c r="BK53" s="17">
        <f>COUNTIF(BK$11:BK$44,"g")*$B$53</f>
        <v>0</v>
      </c>
      <c r="BL53" s="17">
        <f>COUNTIF(BL$11:BL$44,"g")*$B$53</f>
        <v>0</v>
      </c>
      <c r="BM53" s="17">
        <f>COUNTIF(BM$11:BM$44,"g")*$B$53</f>
        <v>0</v>
      </c>
      <c r="BN53" s="17">
        <f>COUNTIF(BN$11:BN$44,"g")*$B$53</f>
        <v>0</v>
      </c>
      <c r="BO53" s="17">
        <f>COUNTIF(BO$11:BO$44,"g")*$B$53</f>
        <v>0</v>
      </c>
      <c r="BP53" s="17">
        <f>COUNTIF(BP$11:BP$44,"g")*$B$53</f>
        <v>0</v>
      </c>
      <c r="BQ53" s="17">
        <f>COUNTIF(BQ$11:BQ$44,"g")*$B$53</f>
        <v>0</v>
      </c>
      <c r="BR53" s="17">
        <f>COUNTIF(BR$11:BR$44,"g")*$B$53</f>
        <v>0</v>
      </c>
      <c r="BS53" s="17">
        <f>COUNTIF(BS$11:BS$44,"g")*$B$53</f>
        <v>0</v>
      </c>
      <c r="BT53" s="17">
        <f>COUNTIF(BT$11:BT$44,"g")*$B$53</f>
        <v>0</v>
      </c>
      <c r="BU53" s="17">
        <f>COUNTIF(BU$11:BU$44,"g")*$B$53</f>
        <v>0</v>
      </c>
      <c r="BV53" s="17">
        <f>COUNTIF(BV$11:BV$44,"g")*$B$53</f>
        <v>0</v>
      </c>
      <c r="BW53" s="17">
        <f>COUNTIF(BW$11:BW$44,"g")*$B$53</f>
        <v>0</v>
      </c>
      <c r="BX53" s="17">
        <f>COUNTIF(BX$11:BX$44,"g")*$B$53</f>
        <v>0</v>
      </c>
      <c r="BY53" s="17">
        <f>COUNTIF(BY$11:BY$44,"g")*$B$53</f>
        <v>0</v>
      </c>
      <c r="BZ53" s="17">
        <f>COUNTIF(BZ$11:BZ$44,"g")*$B$53</f>
        <v>0</v>
      </c>
      <c r="CA53" s="17">
        <f>COUNTIF(CA$11:CA$44,"g")*$B$53</f>
        <v>0</v>
      </c>
      <c r="CB53" s="17">
        <f>COUNTIF(CB$11:CB$44,"g")*$B$53</f>
        <v>0</v>
      </c>
      <c r="CC53" s="17">
        <f>COUNTIF(CC$11:CC$44,"g")*$B$53</f>
        <v>0</v>
      </c>
      <c r="CD53" s="17">
        <f>COUNTIF(CD$11:CD$44,"g")*$B$53</f>
        <v>0</v>
      </c>
      <c r="CE53" s="17">
        <f>COUNTIF(CE$11:CE$44,"g")*$B$53</f>
        <v>0</v>
      </c>
      <c r="CF53" s="17">
        <f>COUNTIF(CF$11:CF$44,"g")*$B$53</f>
        <v>0</v>
      </c>
      <c r="CG53" s="17">
        <f>COUNTIF(CG$11:CG$44,"g")*$B$53</f>
        <v>0</v>
      </c>
      <c r="CH53" s="17">
        <f>COUNTIF(CH$11:CH$44,"g")*$B$53</f>
        <v>0</v>
      </c>
      <c r="CI53" s="17">
        <f>COUNTIF(CI$11:CI$44,"g")*$B$53</f>
        <v>0</v>
      </c>
      <c r="CJ53" s="17">
        <f>COUNTIF(CJ$11:CJ$44,"g")*$B$53</f>
        <v>0</v>
      </c>
      <c r="CK53" s="17">
        <f>COUNTIF(CK$11:CK$44,"g")*$B$53</f>
        <v>0</v>
      </c>
      <c r="CL53" s="17">
        <f>COUNTIF(CL$11:CL$44,"g")*$B$53</f>
        <v>0</v>
      </c>
      <c r="CM53" s="17">
        <f>COUNTIF(CM$11:CM$44,"g")*$B$53</f>
        <v>0</v>
      </c>
      <c r="CN53" s="17">
        <f>COUNTIF(CN$11:CN$44,"g")*$B$53</f>
        <v>0</v>
      </c>
      <c r="CO53" s="17">
        <f>COUNTIF(CO$11:CO$44,"g")*$B$53</f>
        <v>0</v>
      </c>
      <c r="CP53" s="17">
        <f>COUNTIF(CP$11:CP$44,"g")*$B$53</f>
        <v>0</v>
      </c>
      <c r="CQ53" s="17">
        <f>COUNTIF(CQ$11:CQ$44,"g")*$B$53</f>
        <v>0</v>
      </c>
      <c r="CR53" s="17">
        <f>COUNTIF(CR$11:CR$44,"g")*$B$53</f>
        <v>0</v>
      </c>
      <c r="CS53" s="57">
        <f>COUNTIF(CS$11:CS$44,"g")*$B$53</f>
        <v>0</v>
      </c>
    </row>
    <row r="54" spans="1:97" s="75" customFormat="1" x14ac:dyDescent="0.25">
      <c r="A54" s="78" t="s">
        <v>53</v>
      </c>
      <c r="B54" s="147">
        <v>12</v>
      </c>
      <c r="C54" s="148"/>
      <c r="D54" s="17"/>
      <c r="E54" s="17"/>
      <c r="F54" s="17"/>
      <c r="G54" s="17"/>
      <c r="H54" s="17"/>
      <c r="I54" s="17">
        <f>COUNTIF(I$11:I$44,"e")*$B$54</f>
        <v>12</v>
      </c>
      <c r="J54" s="17">
        <f>COUNTIF(J$11:J$44,"e")*$B$54</f>
        <v>24</v>
      </c>
      <c r="K54" s="17">
        <f>COUNTIF(K$11:K$44,"e")*$B$54</f>
        <v>24</v>
      </c>
      <c r="L54" s="17">
        <f>COUNTIF(L$11:L$44,"e")*$B$54</f>
        <v>24</v>
      </c>
      <c r="M54" s="17">
        <f>COUNTIF(M$11:M$44,"e")*$B$54</f>
        <v>24</v>
      </c>
      <c r="N54" s="17">
        <f>COUNTIF(N$11:N$44,"e")*$B$54</f>
        <v>12</v>
      </c>
      <c r="O54" s="17">
        <f>COUNTIF(O$11:O$44,"e")*$B$54</f>
        <v>12</v>
      </c>
      <c r="P54" s="17">
        <f>COUNTIF(P$11:P$44,"e")*$B$54</f>
        <v>12</v>
      </c>
      <c r="Q54" s="17">
        <f>COUNTIF(Q$11:Q$44,"e")*$B$54</f>
        <v>12</v>
      </c>
      <c r="R54" s="17">
        <f>COUNTIF(R$11:R$44,"e")*$B$54</f>
        <v>12</v>
      </c>
      <c r="S54" s="17">
        <f>COUNTIF(S$11:S$44,"e")*$B$54</f>
        <v>12</v>
      </c>
      <c r="T54" s="17">
        <f>COUNTIF(T$11:T$44,"e")*$B$54</f>
        <v>12</v>
      </c>
      <c r="U54" s="17">
        <f>COUNTIF(U$11:U$44,"e")*$B$54</f>
        <v>12</v>
      </c>
      <c r="V54" s="17">
        <f>COUNTIF(V$11:V$44,"e")*$B$54</f>
        <v>24</v>
      </c>
      <c r="W54" s="17">
        <f>COUNTIF(W$11:W$44,"e")*$B$54</f>
        <v>12</v>
      </c>
      <c r="X54" s="17">
        <f>COUNTIF(X$11:X$44,"e")*$B$54</f>
        <v>12</v>
      </c>
      <c r="Y54" s="17">
        <f>COUNTIF(Y$11:Y$44,"e")*$B$54</f>
        <v>12</v>
      </c>
      <c r="Z54" s="17">
        <f>COUNTIF(Z$11:Z$44,"e")*$B$54</f>
        <v>12</v>
      </c>
      <c r="AA54" s="17">
        <f>COUNTIF(AA$11:AA$44,"e")*$B$54</f>
        <v>12</v>
      </c>
      <c r="AB54" s="17">
        <f>COUNTIF(AB$11:AB$44,"e")*$B$54</f>
        <v>12</v>
      </c>
      <c r="AC54" s="17">
        <f>COUNTIF(AC$11:AC$44,"e")*$B$54</f>
        <v>12</v>
      </c>
      <c r="AD54" s="17">
        <f>COUNTIF(AD$11:AD$44,"e")*$B$54</f>
        <v>12</v>
      </c>
      <c r="AE54" s="17">
        <f>COUNTIF(AE$11:AE$44,"e")*$B$54</f>
        <v>12</v>
      </c>
      <c r="AF54" s="17">
        <f>COUNTIF(AF$11:AF$44,"e")*$B$54</f>
        <v>12</v>
      </c>
      <c r="AG54" s="17">
        <f>COUNTIF(AG$11:AG$44,"e")*$B$54</f>
        <v>12</v>
      </c>
      <c r="AH54" s="17">
        <f>COUNTIF(AH$11:AH$44,"e")*$B$54</f>
        <v>24</v>
      </c>
      <c r="AI54" s="17">
        <f>COUNTIF(AI$11:AI$44,"e")*$B$54</f>
        <v>24</v>
      </c>
      <c r="AJ54" s="17">
        <f>COUNTIF(AJ$11:AJ$44,"e")*$B$54</f>
        <v>24</v>
      </c>
      <c r="AK54" s="17">
        <f>COUNTIF(AK$11:AK$44,"e")*$B$54</f>
        <v>24</v>
      </c>
      <c r="AL54" s="17">
        <f>COUNTIF(AL$11:AL$44,"e")*$B$54</f>
        <v>24</v>
      </c>
      <c r="AM54" s="17">
        <f>COUNTIF(AM$11:AM$44,"e")*$B$54</f>
        <v>36</v>
      </c>
      <c r="AN54" s="17">
        <f>COUNTIF(AN$11:AN$44,"e")*$B$54</f>
        <v>60</v>
      </c>
      <c r="AO54" s="17">
        <f>COUNTIF(AO$11:AO$44,"e")*$B$54</f>
        <v>60</v>
      </c>
      <c r="AP54" s="17">
        <f>COUNTIF(AP$11:AP$44,"e")*$B$54</f>
        <v>48</v>
      </c>
      <c r="AQ54" s="17">
        <f>COUNTIF(AQ$11:AQ$44,"e")*$B$54</f>
        <v>48</v>
      </c>
      <c r="AR54" s="17">
        <f>COUNTIF(AR$11:AR$44,"e")*$B$54</f>
        <v>48</v>
      </c>
      <c r="AS54" s="17">
        <f>COUNTIF(AS$11:AS$44,"e")*$B$54</f>
        <v>48</v>
      </c>
      <c r="AT54" s="17">
        <f>COUNTIF(AT$11:AT$44,"e")*$B$54</f>
        <v>48</v>
      </c>
      <c r="AU54" s="17">
        <f>COUNTIF(AU$11:AU$44,"e")*$B$54</f>
        <v>48</v>
      </c>
      <c r="AV54" s="17">
        <f>COUNTIF(AV$11:AV$44,"e")*$B$54</f>
        <v>48</v>
      </c>
      <c r="AW54" s="17">
        <f>COUNTIF(AW$11:AW$44,"e")*$B$54</f>
        <v>48</v>
      </c>
      <c r="AX54" s="17">
        <f>COUNTIF(AX$11:AX$44,"e")*$B$54</f>
        <v>48</v>
      </c>
      <c r="AY54" s="17">
        <f>COUNTIF(AY$11:AY$44,"e")*$B$54</f>
        <v>48</v>
      </c>
      <c r="AZ54" s="17">
        <f>COUNTIF(AZ$11:AZ$44,"e")*$B$54</f>
        <v>48</v>
      </c>
      <c r="BA54" s="17">
        <f>COUNTIF(BA$11:BA$44,"e")*$B$54</f>
        <v>48</v>
      </c>
      <c r="BB54" s="17">
        <f>COUNTIF(BB$11:BB$44,"e")*$B$54</f>
        <v>48</v>
      </c>
      <c r="BC54" s="17">
        <f>COUNTIF(BC$11:BC$44,"e")*$B$54</f>
        <v>48</v>
      </c>
      <c r="BD54" s="17">
        <f>COUNTIF(BD$11:BD$44,"e")*$B$54</f>
        <v>36</v>
      </c>
      <c r="BE54" s="17">
        <f>COUNTIF(BE$11:BE$44,"e")*$B$54</f>
        <v>36</v>
      </c>
      <c r="BF54" s="17">
        <f>COUNTIF(BF$11:BF$44,"e")*$B$54</f>
        <v>36</v>
      </c>
      <c r="BG54" s="17">
        <f>COUNTIF(BG$11:BG$44,"e")*$B$54</f>
        <v>36</v>
      </c>
      <c r="BH54" s="17">
        <f>COUNTIF(BH$11:BH$44,"e")*$B$54</f>
        <v>36</v>
      </c>
      <c r="BI54" s="17">
        <f>COUNTIF(BI$11:BI$44,"e")*$B$54</f>
        <v>24</v>
      </c>
      <c r="BJ54" s="17">
        <f>COUNTIF(BJ$11:BJ$44,"e")*$B$54</f>
        <v>12</v>
      </c>
      <c r="BK54" s="17">
        <f>COUNTIF(BK$11:BK$44,"e")*$B$54</f>
        <v>12</v>
      </c>
      <c r="BL54" s="17">
        <f>COUNTIF(BL$11:BL$44,"e")*$B$54</f>
        <v>12</v>
      </c>
      <c r="BM54" s="17">
        <f>COUNTIF(BM$11:BM$44,"e")*$B$54</f>
        <v>0</v>
      </c>
      <c r="BN54" s="17">
        <f>COUNTIF(BN$11:BN$44,"e")*$B$54</f>
        <v>0</v>
      </c>
      <c r="BO54" s="17">
        <f>COUNTIF(BO$11:BO$44,"e")*$B$54</f>
        <v>0</v>
      </c>
      <c r="BP54" s="17">
        <f>COUNTIF(BP$11:BP$44,"e")*$B$54</f>
        <v>0</v>
      </c>
      <c r="BQ54" s="17">
        <f>COUNTIF(BQ$11:BQ$44,"e")*$B$54</f>
        <v>0</v>
      </c>
      <c r="BR54" s="17">
        <f>COUNTIF(BR$11:BR$44,"e")*$B$54</f>
        <v>0</v>
      </c>
      <c r="BS54" s="17">
        <f>COUNTIF(BS$11:BS$44,"e")*$B$54</f>
        <v>0</v>
      </c>
      <c r="BT54" s="17">
        <f>COUNTIF(BT$11:BT$44,"e")*$B$54</f>
        <v>0</v>
      </c>
      <c r="BU54" s="17">
        <f>COUNTIF(BU$11:BU$44,"e")*$B$54</f>
        <v>0</v>
      </c>
      <c r="BV54" s="17">
        <f>COUNTIF(BV$11:BV$44,"e")*$B$54</f>
        <v>0</v>
      </c>
      <c r="BW54" s="17">
        <f>COUNTIF(BW$11:BW$44,"e")*$B$54</f>
        <v>0</v>
      </c>
      <c r="BX54" s="17">
        <f>COUNTIF(BX$11:BX$44,"e")*$B$54</f>
        <v>0</v>
      </c>
      <c r="BY54" s="17">
        <f>COUNTIF(BY$11:BY$44,"e")*$B$54</f>
        <v>0</v>
      </c>
      <c r="BZ54" s="17">
        <f>COUNTIF(BZ$11:BZ$44,"e")*$B$54</f>
        <v>0</v>
      </c>
      <c r="CA54" s="17">
        <f>COUNTIF(CA$11:CA$44,"e")*$B$54</f>
        <v>0</v>
      </c>
      <c r="CB54" s="17">
        <f>COUNTIF(CB$11:CB$44,"e")*$B$54</f>
        <v>0</v>
      </c>
      <c r="CC54" s="17">
        <f>COUNTIF(CC$11:CC$44,"e")*$B$54</f>
        <v>0</v>
      </c>
      <c r="CD54" s="17">
        <f>COUNTIF(CD$11:CD$44,"e")*$B$54</f>
        <v>0</v>
      </c>
      <c r="CE54" s="17">
        <f>COUNTIF(CE$11:CE$44,"e")*$B$54</f>
        <v>0</v>
      </c>
      <c r="CF54" s="17">
        <f>COUNTIF(CF$11:CF$44,"e")*$B$54</f>
        <v>0</v>
      </c>
      <c r="CG54" s="17">
        <f>COUNTIF(CG$11:CG$44,"e")*$B$54</f>
        <v>0</v>
      </c>
      <c r="CH54" s="17">
        <f>COUNTIF(CH$11:CH$44,"e")*$B$54</f>
        <v>0</v>
      </c>
      <c r="CI54" s="17">
        <f>COUNTIF(CI$11:CI$44,"e")*$B$54</f>
        <v>0</v>
      </c>
      <c r="CJ54" s="17">
        <f>COUNTIF(CJ$11:CJ$44,"e")*$B$54</f>
        <v>0</v>
      </c>
      <c r="CK54" s="17">
        <f>COUNTIF(CK$11:CK$44,"e")*$B$54</f>
        <v>0</v>
      </c>
      <c r="CL54" s="17">
        <f>COUNTIF(CL$11:CL$44,"e")*$B$54</f>
        <v>0</v>
      </c>
      <c r="CM54" s="17">
        <f>COUNTIF(CM$11:CM$44,"e")*$B$54</f>
        <v>0</v>
      </c>
      <c r="CN54" s="17">
        <f>COUNTIF(CN$11:CN$44,"e")*$B$54</f>
        <v>0</v>
      </c>
      <c r="CO54" s="17">
        <f>COUNTIF(CO$11:CO$44,"e")*$B$54</f>
        <v>0</v>
      </c>
      <c r="CP54" s="17">
        <f>COUNTIF(CP$11:CP$44,"e")*$B$54</f>
        <v>0</v>
      </c>
      <c r="CQ54" s="17">
        <f>COUNTIF(CQ$11:CQ$44,"e")*$B$54</f>
        <v>0</v>
      </c>
      <c r="CR54" s="17">
        <f>COUNTIF(CR$11:CR$44,"e")*$B$54</f>
        <v>0</v>
      </c>
      <c r="CS54" s="57">
        <f>COUNTIF(CS$11:CS$44,"e")*$B$54</f>
        <v>0</v>
      </c>
    </row>
    <row r="55" spans="1:97" s="75" customFormat="1" x14ac:dyDescent="0.25">
      <c r="A55" s="78" t="s">
        <v>50</v>
      </c>
      <c r="B55" s="147">
        <v>5</v>
      </c>
      <c r="C55" s="148"/>
      <c r="D55" s="17"/>
      <c r="E55" s="17"/>
      <c r="F55" s="17"/>
      <c r="G55" s="17"/>
      <c r="H55" s="17"/>
      <c r="I55" s="17">
        <f>COUNTIF(I$11:I$44,"t")*$B$55</f>
        <v>0</v>
      </c>
      <c r="J55" s="17">
        <f>COUNTIF(J$11:J$44,"t")*$B$55</f>
        <v>0</v>
      </c>
      <c r="K55" s="17">
        <f>COUNTIF(K$11:K$44,"t")*$B$55</f>
        <v>0</v>
      </c>
      <c r="L55" s="17">
        <f>COUNTIF(L$11:L$44,"t")*$B$55</f>
        <v>0</v>
      </c>
      <c r="M55" s="17">
        <f>COUNTIF(M$11:M$44,"t")*$B$55</f>
        <v>0</v>
      </c>
      <c r="N55" s="17">
        <f>COUNTIF(N$11:N$44,"t")*$B$55</f>
        <v>0</v>
      </c>
      <c r="O55" s="17">
        <f>COUNTIF(O$11:O$44,"t")*$B$55</f>
        <v>0</v>
      </c>
      <c r="P55" s="17">
        <f>COUNTIF(P$11:P$44,"t")*$B$55</f>
        <v>0</v>
      </c>
      <c r="Q55" s="17">
        <f>COUNTIF(Q$11:Q$44,"t")*$B$55</f>
        <v>0</v>
      </c>
      <c r="R55" s="17">
        <f>COUNTIF(R$11:R$44,"t")*$B$55</f>
        <v>0</v>
      </c>
      <c r="S55" s="17">
        <f>COUNTIF(S$11:S$44,"t")*$B$55</f>
        <v>0</v>
      </c>
      <c r="T55" s="17">
        <f>COUNTIF(T$11:T$44,"t")*$B$55</f>
        <v>0</v>
      </c>
      <c r="U55" s="17">
        <f>COUNTIF(U$11:U$44,"t")*$B$55</f>
        <v>0</v>
      </c>
      <c r="V55" s="17">
        <f>COUNTIF(V$11:V$44,"t")*$B$55</f>
        <v>0</v>
      </c>
      <c r="W55" s="17">
        <f>COUNTIF(W$11:W$44,"t")*$B$55</f>
        <v>5</v>
      </c>
      <c r="X55" s="17">
        <f>COUNTIF(X$11:X$44,"t")*$B$55</f>
        <v>5</v>
      </c>
      <c r="Y55" s="17">
        <f>COUNTIF(Y$11:Y$44,"t")*$B$55</f>
        <v>5</v>
      </c>
      <c r="Z55" s="17">
        <f>COUNTIF(Z$11:Z$44,"t")*$B$55</f>
        <v>5</v>
      </c>
      <c r="AA55" s="17">
        <f>COUNTIF(AA$11:AA$44,"t")*$B$55</f>
        <v>5</v>
      </c>
      <c r="AB55" s="17">
        <f>COUNTIF(AB$11:AB$44,"t")*$B$55</f>
        <v>5</v>
      </c>
      <c r="AC55" s="17">
        <f>COUNTIF(AC$11:AC$44,"t")*$B$55</f>
        <v>5</v>
      </c>
      <c r="AD55" s="17">
        <f>COUNTIF(AD$11:AD$44,"t")*$B$55</f>
        <v>0</v>
      </c>
      <c r="AE55" s="17">
        <f>COUNTIF(AE$11:AE$44,"t")*$B$55</f>
        <v>0</v>
      </c>
      <c r="AF55" s="17">
        <f>COUNTIF(AF$11:AF$44,"t")*$B$55</f>
        <v>0</v>
      </c>
      <c r="AG55" s="17">
        <f>COUNTIF(AG$11:AG$44,"t")*$B$55</f>
        <v>0</v>
      </c>
      <c r="AH55" s="17">
        <f>COUNTIF(AH$11:AH$44,"t")*$B$55</f>
        <v>0</v>
      </c>
      <c r="AI55" s="17">
        <f>COUNTIF(AI$11:AI$44,"t")*$B$55</f>
        <v>0</v>
      </c>
      <c r="AJ55" s="17">
        <f>COUNTIF(AJ$11:AJ$44,"t")*$B$55</f>
        <v>0</v>
      </c>
      <c r="AK55" s="17">
        <f>COUNTIF(AK$11:AK$44,"t")*$B$55</f>
        <v>0</v>
      </c>
      <c r="AL55" s="17">
        <f>COUNTIF(AL$11:AL$44,"t")*$B$55</f>
        <v>0</v>
      </c>
      <c r="AM55" s="17">
        <f>COUNTIF(AM$11:AM$44,"t")*$B$55</f>
        <v>0</v>
      </c>
      <c r="AN55" s="17">
        <f>COUNTIF(AN$11:AN$44,"t")*$B$55</f>
        <v>0</v>
      </c>
      <c r="AO55" s="17">
        <f>COUNTIF(AO$11:AO$44,"t")*$B$55</f>
        <v>0</v>
      </c>
      <c r="AP55" s="17">
        <f>COUNTIF(AP$11:AP$44,"t")*$B$55</f>
        <v>0</v>
      </c>
      <c r="AQ55" s="17">
        <f>COUNTIF(AQ$11:AQ$44,"t")*$B$55</f>
        <v>0</v>
      </c>
      <c r="AR55" s="17">
        <f>COUNTIF(AR$11:AR$44,"t")*$B$55</f>
        <v>0</v>
      </c>
      <c r="AS55" s="17">
        <f>COUNTIF(AS$11:AS$44,"t")*$B$55</f>
        <v>0</v>
      </c>
      <c r="AT55" s="17">
        <f>COUNTIF(AT$11:AT$44,"t")*$B$55</f>
        <v>5</v>
      </c>
      <c r="AU55" s="17">
        <f>COUNTIF(AU$11:AU$44,"t")*$B$55</f>
        <v>5</v>
      </c>
      <c r="AV55" s="17">
        <f>COUNTIF(AV$11:AV$44,"t")*$B$55</f>
        <v>5</v>
      </c>
      <c r="AW55" s="17">
        <f>COUNTIF(AW$11:AW$44,"t")*$B$55</f>
        <v>5</v>
      </c>
      <c r="AX55" s="17">
        <f>COUNTIF(AX$11:AX$44,"t")*$B$55</f>
        <v>5</v>
      </c>
      <c r="AY55" s="17">
        <f>COUNTIF(AY$11:AY$44,"t")*$B$55</f>
        <v>5</v>
      </c>
      <c r="AZ55" s="17">
        <f>COUNTIF(AZ$11:AZ$44,"t")*$B$55</f>
        <v>0</v>
      </c>
      <c r="BA55" s="17">
        <f>COUNTIF(BA$11:BA$44,"t")*$B$55</f>
        <v>0</v>
      </c>
      <c r="BB55" s="17">
        <f>COUNTIF(BB$11:BB$44,"t")*$B$55</f>
        <v>0</v>
      </c>
      <c r="BC55" s="17">
        <f>COUNTIF(BC$11:BC$44,"t")*$B$55</f>
        <v>0</v>
      </c>
      <c r="BD55" s="17">
        <f>COUNTIF(BD$11:BD$44,"t")*$B$55</f>
        <v>5</v>
      </c>
      <c r="BE55" s="17">
        <f>COUNTIF(BE$11:BE$44,"t")*$B$55</f>
        <v>5</v>
      </c>
      <c r="BF55" s="17">
        <f>COUNTIF(BF$11:BF$44,"t")*$B$55</f>
        <v>5</v>
      </c>
      <c r="BG55" s="17">
        <f>COUNTIF(BG$11:BG$44,"t")*$B$55</f>
        <v>10</v>
      </c>
      <c r="BH55" s="17">
        <f>COUNTIF(BH$11:BH$44,"t")*$B$55</f>
        <v>5</v>
      </c>
      <c r="BI55" s="17">
        <f>COUNTIF(BI$11:BI$44,"t")*$B$55</f>
        <v>5</v>
      </c>
      <c r="BJ55" s="17">
        <f>COUNTIF(BJ$11:BJ$44,"t")*$B$55</f>
        <v>5</v>
      </c>
      <c r="BK55" s="17">
        <f>COUNTIF(BK$11:BK$44,"t")*$B$55</f>
        <v>5</v>
      </c>
      <c r="BL55" s="17">
        <f>COUNTIF(BL$11:BL$44,"t")*$B$55</f>
        <v>5</v>
      </c>
      <c r="BM55" s="17">
        <f>COUNTIF(BM$11:BM$44,"t")*$B$55</f>
        <v>10</v>
      </c>
      <c r="BN55" s="17">
        <f>COUNTIF(BN$11:BN$44,"t")*$B$55</f>
        <v>5</v>
      </c>
      <c r="BO55" s="17">
        <f>COUNTIF(BO$11:BO$44,"t")*$B$55</f>
        <v>5</v>
      </c>
      <c r="BP55" s="17">
        <f>COUNTIF(BP$11:BP$44,"t")*$B$55</f>
        <v>5</v>
      </c>
      <c r="BQ55" s="17">
        <f>COUNTIF(BQ$11:BQ$44,"t")*$B$55</f>
        <v>5</v>
      </c>
      <c r="BR55" s="17">
        <f>COUNTIF(BR$11:BR$44,"t")*$B$55</f>
        <v>10</v>
      </c>
      <c r="BS55" s="17">
        <f>COUNTIF(BS$11:BS$44,"t")*$B$55</f>
        <v>5</v>
      </c>
      <c r="BT55" s="17">
        <f>COUNTIF(BT$11:BT$44,"t")*$B$55</f>
        <v>5</v>
      </c>
      <c r="BU55" s="17">
        <f>COUNTIF(BU$11:BU$44,"t")*$B$55</f>
        <v>5</v>
      </c>
      <c r="BV55" s="17">
        <f>COUNTIF(BV$11:BV$44,"t")*$B$55</f>
        <v>5</v>
      </c>
      <c r="BW55" s="17">
        <f>COUNTIF(BW$11:BW$44,"t")*$B$55</f>
        <v>10</v>
      </c>
      <c r="BX55" s="17">
        <f>COUNTIF(BX$11:BX$44,"t")*$B$55</f>
        <v>10</v>
      </c>
      <c r="BY55" s="17">
        <f>COUNTIF(BY$11:BY$44,"t")*$B$55</f>
        <v>5</v>
      </c>
      <c r="BZ55" s="17">
        <f>COUNTIF(BZ$11:BZ$44,"t")*$B$55</f>
        <v>10</v>
      </c>
      <c r="CA55" s="17">
        <f>COUNTIF(CA$11:CA$44,"t")*$B$55</f>
        <v>5</v>
      </c>
      <c r="CB55" s="17">
        <f>COUNTIF(CB$11:CB$44,"t")*$B$55</f>
        <v>5</v>
      </c>
      <c r="CC55" s="17">
        <f>COUNTIF(CC$11:CC$44,"t")*$B$55</f>
        <v>5</v>
      </c>
      <c r="CD55" s="17">
        <f>COUNTIF(CD$11:CD$44,"t")*$B$55</f>
        <v>0</v>
      </c>
      <c r="CE55" s="17">
        <f>COUNTIF(CE$11:CE$44,"t")*$B$55</f>
        <v>0</v>
      </c>
      <c r="CF55" s="17">
        <f>COUNTIF(CF$11:CF$44,"t")*$B$55</f>
        <v>0</v>
      </c>
      <c r="CG55" s="17">
        <f>COUNTIF(CG$11:CG$44,"t")*$B$55</f>
        <v>0</v>
      </c>
      <c r="CH55" s="17">
        <f>COUNTIF(CH$11:CH$44,"t")*$B$55</f>
        <v>0</v>
      </c>
      <c r="CI55" s="17">
        <f>COUNTIF(CI$11:CI$44,"t")*$B$55</f>
        <v>0</v>
      </c>
      <c r="CJ55" s="17">
        <f>COUNTIF(CJ$11:CJ$44,"t")*$B$55</f>
        <v>0</v>
      </c>
      <c r="CK55" s="17">
        <f>COUNTIF(CK$11:CK$44,"t")*$B$55</f>
        <v>0</v>
      </c>
      <c r="CL55" s="17">
        <f>COUNTIF(CL$11:CL$44,"t")*$B$55</f>
        <v>0</v>
      </c>
      <c r="CM55" s="17">
        <f>COUNTIF(CM$11:CM$44,"t")*$B$55</f>
        <v>0</v>
      </c>
      <c r="CN55" s="17">
        <f>COUNTIF(CN$11:CN$44,"t")*$B$55</f>
        <v>0</v>
      </c>
      <c r="CO55" s="17">
        <f>COUNTIF(CO$11:CO$44,"t")*$B$55</f>
        <v>0</v>
      </c>
      <c r="CP55" s="17">
        <f>COUNTIF(CP$11:CP$44,"t")*$B$55</f>
        <v>0</v>
      </c>
      <c r="CQ55" s="17">
        <f>COUNTIF(CQ$11:CQ$44,"t")*$B$55</f>
        <v>0</v>
      </c>
      <c r="CR55" s="17">
        <f>COUNTIF(CR$11:CR$44,"t")*$B$55</f>
        <v>0</v>
      </c>
      <c r="CS55" s="57">
        <f>COUNTIF(CS$11:CS$44,"t")*$B$55</f>
        <v>0</v>
      </c>
    </row>
    <row r="56" spans="1:97" s="75" customFormat="1" x14ac:dyDescent="0.25">
      <c r="A56" s="78" t="s">
        <v>51</v>
      </c>
      <c r="B56" s="76"/>
      <c r="C56" s="18"/>
      <c r="D56" s="17"/>
      <c r="E56" s="17"/>
      <c r="F56" s="17"/>
      <c r="G56" s="17"/>
      <c r="H56" s="17"/>
      <c r="I56" s="17">
        <f>COUNTIF(I$11:I$44,"c")*$B$56</f>
        <v>0</v>
      </c>
      <c r="J56" s="17">
        <f>COUNTIF(J$11:J$44,"c")*$B$56</f>
        <v>0</v>
      </c>
      <c r="K56" s="17">
        <f>COUNTIF(K$11:K$44,"c")*$B$56</f>
        <v>0</v>
      </c>
      <c r="L56" s="17">
        <f>COUNTIF(L$11:L$44,"c")*$B$56</f>
        <v>0</v>
      </c>
      <c r="M56" s="17">
        <f>COUNTIF(M$11:M$44,"c")*$B$56</f>
        <v>0</v>
      </c>
      <c r="N56" s="17">
        <f>COUNTIF(N$11:N$44,"c")*$B$56</f>
        <v>0</v>
      </c>
      <c r="O56" s="17">
        <f>COUNTIF(O$11:O$44,"c")*$B$56</f>
        <v>0</v>
      </c>
      <c r="P56" s="17">
        <f>COUNTIF(P$11:P$44,"c")*$B$56</f>
        <v>0</v>
      </c>
      <c r="Q56" s="17">
        <f>COUNTIF(Q$11:Q$44,"c")*$B$56</f>
        <v>0</v>
      </c>
      <c r="R56" s="17">
        <f>COUNTIF(R$11:R$44,"c")*$B$56</f>
        <v>0</v>
      </c>
      <c r="S56" s="17">
        <f>COUNTIF(S$11:S$44,"c")*$B$56</f>
        <v>0</v>
      </c>
      <c r="T56" s="17">
        <f>COUNTIF(T$11:T$44,"c")*$B$56</f>
        <v>0</v>
      </c>
      <c r="U56" s="17">
        <f>COUNTIF(U$11:U$44,"c")*$B$56</f>
        <v>0</v>
      </c>
      <c r="V56" s="17">
        <f>COUNTIF(V$11:V$44,"c")*$B$56</f>
        <v>0</v>
      </c>
      <c r="W56" s="17">
        <f>COUNTIF(W$11:W$44,"c")*$B$56</f>
        <v>0</v>
      </c>
      <c r="X56" s="17">
        <f>COUNTIF(X$11:X$44,"c")*$B$56</f>
        <v>0</v>
      </c>
      <c r="Y56" s="17">
        <f>COUNTIF(Y$11:Y$44,"c")*$B$56</f>
        <v>0</v>
      </c>
      <c r="Z56" s="17">
        <f>COUNTIF(Z$11:Z$44,"c")*$B$56</f>
        <v>0</v>
      </c>
      <c r="AA56" s="17">
        <f>COUNTIF(AA$11:AA$44,"c")*$B$56</f>
        <v>0</v>
      </c>
      <c r="AB56" s="17">
        <f>COUNTIF(AB$11:AB$44,"c")*$B$56</f>
        <v>0</v>
      </c>
      <c r="AC56" s="17">
        <f>COUNTIF(AC$11:AC$44,"c")*$B$56</f>
        <v>0</v>
      </c>
      <c r="AD56" s="17">
        <f>COUNTIF(AD$11:AD$44,"c")*$B$56</f>
        <v>0</v>
      </c>
      <c r="AE56" s="17">
        <f>COUNTIF(AE$11:AE$44,"c")*$B$56</f>
        <v>0</v>
      </c>
      <c r="AF56" s="17">
        <f>COUNTIF(AF$11:AF$44,"c")*$B$56</f>
        <v>0</v>
      </c>
      <c r="AG56" s="17">
        <f>COUNTIF(AG$11:AG$44,"c")*$B$56</f>
        <v>0</v>
      </c>
      <c r="AH56" s="17">
        <f>COUNTIF(AH$11:AH$44,"c")*$B$56</f>
        <v>0</v>
      </c>
      <c r="AI56" s="17">
        <f>COUNTIF(AI$11:AI$44,"c")*$B$56</f>
        <v>0</v>
      </c>
      <c r="AJ56" s="17">
        <f>COUNTIF(AJ$11:AJ$44,"c")*$B$56</f>
        <v>0</v>
      </c>
      <c r="AK56" s="17">
        <f>COUNTIF(AK$11:AK$44,"c")*$B$56</f>
        <v>0</v>
      </c>
      <c r="AL56" s="17">
        <f>COUNTIF(AL$11:AL$44,"c")*$B$56</f>
        <v>0</v>
      </c>
      <c r="AM56" s="17">
        <f>COUNTIF(AM$11:AM$44,"c")*$B$56</f>
        <v>0</v>
      </c>
      <c r="AN56" s="17">
        <f>COUNTIF(AN$11:AN$44,"c")*$B$56</f>
        <v>0</v>
      </c>
      <c r="AO56" s="17">
        <f>COUNTIF(AO$11:AO$44,"c")*$B$56</f>
        <v>0</v>
      </c>
      <c r="AP56" s="17">
        <f>COUNTIF(AP$11:AP$44,"c")*$B$56</f>
        <v>0</v>
      </c>
      <c r="AQ56" s="17">
        <f>COUNTIF(AQ$11:AQ$44,"c")*$B$56</f>
        <v>0</v>
      </c>
      <c r="AR56" s="17">
        <f>COUNTIF(AR$11:AR$44,"c")*$B$56</f>
        <v>0</v>
      </c>
      <c r="AS56" s="17">
        <f>COUNTIF(AS$11:AS$44,"c")*$B$56</f>
        <v>0</v>
      </c>
      <c r="AT56" s="17">
        <f>COUNTIF(AT$11:AT$44,"c")*$B$56</f>
        <v>0</v>
      </c>
      <c r="AU56" s="17">
        <f>COUNTIF(AU$11:AU$44,"c")*$B$56</f>
        <v>0</v>
      </c>
      <c r="AV56" s="17">
        <f>COUNTIF(AV$11:AV$44,"c")*$B$56</f>
        <v>0</v>
      </c>
      <c r="AW56" s="17">
        <f>COUNTIF(AW$11:AW$44,"c")*$B$56</f>
        <v>0</v>
      </c>
      <c r="AX56" s="17">
        <f>COUNTIF(AX$11:AX$44,"c")*$B$56</f>
        <v>0</v>
      </c>
      <c r="AY56" s="17">
        <f>COUNTIF(AY$11:AY$44,"c")*$B$56</f>
        <v>0</v>
      </c>
      <c r="AZ56" s="17">
        <f>COUNTIF(AZ$11:AZ$44,"c")*$B$56</f>
        <v>0</v>
      </c>
      <c r="BA56" s="17">
        <f>COUNTIF(BA$11:BA$44,"c")*$B$56</f>
        <v>0</v>
      </c>
      <c r="BB56" s="17">
        <f>COUNTIF(BB$11:BB$44,"c")*$B$56</f>
        <v>0</v>
      </c>
      <c r="BC56" s="17">
        <f>COUNTIF(BC$11:BC$44,"c")*$B$56</f>
        <v>0</v>
      </c>
      <c r="BD56" s="17">
        <f>COUNTIF(BD$11:BD$44,"c")*$B$56</f>
        <v>0</v>
      </c>
      <c r="BE56" s="17">
        <f>COUNTIF(BE$11:BE$44,"c")*$B$56</f>
        <v>0</v>
      </c>
      <c r="BF56" s="17">
        <f>COUNTIF(BF$11:BF$44,"c")*$B$56</f>
        <v>0</v>
      </c>
      <c r="BG56" s="17">
        <f>COUNTIF(BG$11:BG$44,"c")*$B$56</f>
        <v>0</v>
      </c>
      <c r="BH56" s="17">
        <f>COUNTIF(BH$11:BH$44,"c")*$B$56</f>
        <v>0</v>
      </c>
      <c r="BI56" s="17">
        <f>COUNTIF(BI$11:BI$44,"c")*$B$56</f>
        <v>0</v>
      </c>
      <c r="BJ56" s="17">
        <f>COUNTIF(BJ$11:BJ$44,"c")*$B$56</f>
        <v>0</v>
      </c>
      <c r="BK56" s="17">
        <f>COUNTIF(BK$11:BK$44,"c")*$B$56</f>
        <v>0</v>
      </c>
      <c r="BL56" s="17">
        <f>COUNTIF(BL$11:BL$44,"c")*$B$56</f>
        <v>0</v>
      </c>
      <c r="BM56" s="17">
        <f>COUNTIF(BM$11:BM$44,"c")*$B$56</f>
        <v>0</v>
      </c>
      <c r="BN56" s="17">
        <f>COUNTIF(BN$11:BN$44,"c")*$B$56</f>
        <v>0</v>
      </c>
      <c r="BO56" s="17">
        <f>COUNTIF(BO$11:BO$44,"c")*$B$56</f>
        <v>0</v>
      </c>
      <c r="BP56" s="17">
        <f>COUNTIF(BP$11:BP$44,"c")*$B$56</f>
        <v>0</v>
      </c>
      <c r="BQ56" s="17">
        <f>COUNTIF(BQ$11:BQ$44,"c")*$B$56</f>
        <v>0</v>
      </c>
      <c r="BR56" s="17">
        <f>COUNTIF(BR$11:BR$44,"c")*$B$56</f>
        <v>0</v>
      </c>
      <c r="BS56" s="17">
        <f>COUNTIF(BS$11:BS$44,"c")*$B$56</f>
        <v>0</v>
      </c>
      <c r="BT56" s="17">
        <f>COUNTIF(BT$11:BT$44,"c")*$B$56</f>
        <v>0</v>
      </c>
      <c r="BU56" s="17">
        <f>COUNTIF(BU$11:BU$44,"c")*$B$56</f>
        <v>0</v>
      </c>
      <c r="BV56" s="17">
        <f>COUNTIF(BV$11:BV$44,"c")*$B$56</f>
        <v>0</v>
      </c>
      <c r="BW56" s="17">
        <f>COUNTIF(BW$11:BW$44,"c")*$B$56</f>
        <v>0</v>
      </c>
      <c r="BX56" s="17">
        <f>COUNTIF(BX$11:BX$44,"c")*$B$56</f>
        <v>0</v>
      </c>
      <c r="BY56" s="17">
        <f>COUNTIF(BY$11:BY$44,"c")*$B$56</f>
        <v>0</v>
      </c>
      <c r="BZ56" s="17">
        <f>COUNTIF(BZ$11:BZ$44,"c")*$B$56</f>
        <v>0</v>
      </c>
      <c r="CA56" s="17">
        <f>COUNTIF(CA$11:CA$44,"c")*$B$56</f>
        <v>0</v>
      </c>
      <c r="CB56" s="17">
        <f>COUNTIF(CB$11:CB$44,"c")*$B$56</f>
        <v>0</v>
      </c>
      <c r="CC56" s="17">
        <f>COUNTIF(CC$11:CC$44,"c")*$B$56</f>
        <v>0</v>
      </c>
      <c r="CD56" s="17">
        <f>COUNTIF(CD$11:CD$44,"c")*$B$56</f>
        <v>0</v>
      </c>
      <c r="CE56" s="17">
        <f>COUNTIF(CE$11:CE$44,"c")*$B$56</f>
        <v>0</v>
      </c>
      <c r="CF56" s="17">
        <f>COUNTIF(CF$11:CF$44,"c")*$B$56</f>
        <v>0</v>
      </c>
      <c r="CG56" s="17">
        <f>COUNTIF(CG$11:CG$44,"c")*$B$56</f>
        <v>0</v>
      </c>
      <c r="CH56" s="17">
        <f>COUNTIF(CH$11:CH$44,"c")*$B$56</f>
        <v>0</v>
      </c>
      <c r="CI56" s="17">
        <f>COUNTIF(CI$11:CI$44,"c")*$B$56</f>
        <v>0</v>
      </c>
      <c r="CJ56" s="17">
        <f>COUNTIF(CJ$11:CJ$44,"c")*$B$56</f>
        <v>0</v>
      </c>
      <c r="CK56" s="17">
        <f>COUNTIF(CK$11:CK$44,"c")*$B$56</f>
        <v>0</v>
      </c>
      <c r="CL56" s="17">
        <f>COUNTIF(CL$11:CL$44,"c")*$B$56</f>
        <v>0</v>
      </c>
      <c r="CM56" s="17">
        <f>COUNTIF(CM$11:CM$44,"c")*$B$56</f>
        <v>0</v>
      </c>
      <c r="CN56" s="17">
        <f>COUNTIF(CN$11:CN$44,"c")*$B$56</f>
        <v>0</v>
      </c>
      <c r="CO56" s="17">
        <f>COUNTIF(CO$11:CO$44,"c")*$B$56</f>
        <v>0</v>
      </c>
      <c r="CP56" s="17">
        <f>COUNTIF(CP$11:CP$44,"c")*$B$56</f>
        <v>0</v>
      </c>
      <c r="CQ56" s="17">
        <f>COUNTIF(CQ$11:CQ$44,"c")*$B$56</f>
        <v>0</v>
      </c>
      <c r="CR56" s="17">
        <f>COUNTIF(CR$11:CR$44,"c")*$B$56</f>
        <v>0</v>
      </c>
      <c r="CS56" s="57">
        <f>COUNTIF(CS$11:CS$44,"c")*$B$56</f>
        <v>0</v>
      </c>
    </row>
    <row r="57" spans="1:97" s="75" customFormat="1" x14ac:dyDescent="0.25">
      <c r="A57" s="78" t="s">
        <v>55</v>
      </c>
      <c r="B57" s="76"/>
      <c r="C57" s="18"/>
      <c r="D57" s="17"/>
      <c r="E57" s="17"/>
      <c r="F57" s="17"/>
      <c r="G57" s="17"/>
      <c r="H57" s="17"/>
      <c r="I57" s="17">
        <f t="shared" ref="I57:AN57" si="3">COUNTA(I$11:I$44)</f>
        <v>3</v>
      </c>
      <c r="J57" s="17">
        <f t="shared" si="3"/>
        <v>3</v>
      </c>
      <c r="K57" s="17">
        <f t="shared" si="3"/>
        <v>4</v>
      </c>
      <c r="L57" s="17">
        <f t="shared" si="3"/>
        <v>4</v>
      </c>
      <c r="M57" s="17">
        <f t="shared" si="3"/>
        <v>5</v>
      </c>
      <c r="N57" s="17">
        <f t="shared" si="3"/>
        <v>4</v>
      </c>
      <c r="O57" s="17">
        <f t="shared" si="3"/>
        <v>4</v>
      </c>
      <c r="P57" s="17">
        <f t="shared" si="3"/>
        <v>3</v>
      </c>
      <c r="Q57" s="17">
        <f t="shared" si="3"/>
        <v>3</v>
      </c>
      <c r="R57" s="17">
        <f t="shared" si="3"/>
        <v>5</v>
      </c>
      <c r="S57" s="17">
        <f t="shared" si="3"/>
        <v>5</v>
      </c>
      <c r="T57" s="17">
        <f t="shared" si="3"/>
        <v>5</v>
      </c>
      <c r="U57" s="17">
        <f t="shared" si="3"/>
        <v>5</v>
      </c>
      <c r="V57" s="17">
        <f t="shared" si="3"/>
        <v>7</v>
      </c>
      <c r="W57" s="17">
        <f t="shared" si="3"/>
        <v>7</v>
      </c>
      <c r="X57" s="17">
        <f t="shared" si="3"/>
        <v>6</v>
      </c>
      <c r="Y57" s="17">
        <f t="shared" si="3"/>
        <v>6</v>
      </c>
      <c r="Z57" s="17">
        <f t="shared" si="3"/>
        <v>6</v>
      </c>
      <c r="AA57" s="17">
        <f t="shared" si="3"/>
        <v>6</v>
      </c>
      <c r="AB57" s="17">
        <f t="shared" si="3"/>
        <v>6</v>
      </c>
      <c r="AC57" s="17">
        <f t="shared" si="3"/>
        <v>6</v>
      </c>
      <c r="AD57" s="17">
        <f t="shared" si="3"/>
        <v>6</v>
      </c>
      <c r="AE57" s="17">
        <f t="shared" si="3"/>
        <v>5</v>
      </c>
      <c r="AF57" s="17">
        <f t="shared" si="3"/>
        <v>5</v>
      </c>
      <c r="AG57" s="17">
        <f t="shared" si="3"/>
        <v>6</v>
      </c>
      <c r="AH57" s="17">
        <f t="shared" si="3"/>
        <v>5</v>
      </c>
      <c r="AI57" s="17">
        <f t="shared" si="3"/>
        <v>5</v>
      </c>
      <c r="AJ57" s="17">
        <f t="shared" si="3"/>
        <v>5</v>
      </c>
      <c r="AK57" s="17">
        <f t="shared" si="3"/>
        <v>5</v>
      </c>
      <c r="AL57" s="17">
        <f t="shared" si="3"/>
        <v>6</v>
      </c>
      <c r="AM57" s="17">
        <f t="shared" si="3"/>
        <v>9</v>
      </c>
      <c r="AN57" s="17">
        <f t="shared" si="3"/>
        <v>9</v>
      </c>
      <c r="AO57" s="17">
        <f t="shared" ref="AO57:BT57" si="4">COUNTA(AO$11:AO$44)</f>
        <v>8</v>
      </c>
      <c r="AP57" s="17">
        <f t="shared" si="4"/>
        <v>8</v>
      </c>
      <c r="AQ57" s="17">
        <f t="shared" si="4"/>
        <v>6</v>
      </c>
      <c r="AR57" s="17">
        <f t="shared" si="4"/>
        <v>6</v>
      </c>
      <c r="AS57" s="17">
        <f t="shared" si="4"/>
        <v>7</v>
      </c>
      <c r="AT57" s="17">
        <f t="shared" si="4"/>
        <v>7</v>
      </c>
      <c r="AU57" s="17">
        <f t="shared" si="4"/>
        <v>7</v>
      </c>
      <c r="AV57" s="17">
        <f t="shared" si="4"/>
        <v>6</v>
      </c>
      <c r="AW57" s="17">
        <f t="shared" si="4"/>
        <v>6</v>
      </c>
      <c r="AX57" s="17">
        <f t="shared" si="4"/>
        <v>6</v>
      </c>
      <c r="AY57" s="17">
        <f t="shared" si="4"/>
        <v>6</v>
      </c>
      <c r="AZ57" s="17">
        <f t="shared" si="4"/>
        <v>6</v>
      </c>
      <c r="BA57" s="17">
        <f t="shared" si="4"/>
        <v>5</v>
      </c>
      <c r="BB57" s="17">
        <f t="shared" si="4"/>
        <v>5</v>
      </c>
      <c r="BC57" s="17">
        <f t="shared" si="4"/>
        <v>6</v>
      </c>
      <c r="BD57" s="17">
        <f t="shared" si="4"/>
        <v>6</v>
      </c>
      <c r="BE57" s="17">
        <f t="shared" si="4"/>
        <v>5</v>
      </c>
      <c r="BF57" s="17">
        <f t="shared" si="4"/>
        <v>5</v>
      </c>
      <c r="BG57" s="17">
        <f t="shared" si="4"/>
        <v>6</v>
      </c>
      <c r="BH57" s="17">
        <f t="shared" si="4"/>
        <v>6</v>
      </c>
      <c r="BI57" s="17">
        <f t="shared" si="4"/>
        <v>5</v>
      </c>
      <c r="BJ57" s="17">
        <f t="shared" si="4"/>
        <v>4</v>
      </c>
      <c r="BK57" s="17">
        <f t="shared" si="4"/>
        <v>3</v>
      </c>
      <c r="BL57" s="17">
        <f t="shared" si="4"/>
        <v>4</v>
      </c>
      <c r="BM57" s="17">
        <f t="shared" si="4"/>
        <v>4</v>
      </c>
      <c r="BN57" s="17">
        <f t="shared" si="4"/>
        <v>4</v>
      </c>
      <c r="BO57" s="17">
        <f t="shared" si="4"/>
        <v>3</v>
      </c>
      <c r="BP57" s="17">
        <f t="shared" si="4"/>
        <v>3</v>
      </c>
      <c r="BQ57" s="17">
        <f t="shared" si="4"/>
        <v>4</v>
      </c>
      <c r="BR57" s="17">
        <f t="shared" si="4"/>
        <v>3</v>
      </c>
      <c r="BS57" s="17">
        <f t="shared" si="4"/>
        <v>4</v>
      </c>
      <c r="BT57" s="17">
        <f t="shared" si="4"/>
        <v>3</v>
      </c>
      <c r="BU57" s="17">
        <f t="shared" ref="BU57:CS57" si="5">COUNTA(BU$11:BU$44)</f>
        <v>3</v>
      </c>
      <c r="BV57" s="17">
        <f t="shared" si="5"/>
        <v>4</v>
      </c>
      <c r="BW57" s="17">
        <f t="shared" si="5"/>
        <v>4</v>
      </c>
      <c r="BX57" s="17">
        <f t="shared" si="5"/>
        <v>3</v>
      </c>
      <c r="BY57" s="17">
        <f t="shared" si="5"/>
        <v>2</v>
      </c>
      <c r="BZ57" s="17">
        <f t="shared" si="5"/>
        <v>3</v>
      </c>
      <c r="CA57" s="17">
        <f t="shared" si="5"/>
        <v>4</v>
      </c>
      <c r="CB57" s="17">
        <f t="shared" si="5"/>
        <v>3</v>
      </c>
      <c r="CC57" s="17">
        <f t="shared" si="5"/>
        <v>2</v>
      </c>
      <c r="CD57" s="17">
        <f t="shared" si="5"/>
        <v>3</v>
      </c>
      <c r="CE57" s="17">
        <f t="shared" si="5"/>
        <v>2</v>
      </c>
      <c r="CF57" s="17">
        <f t="shared" si="5"/>
        <v>2</v>
      </c>
      <c r="CG57" s="17">
        <f t="shared" si="5"/>
        <v>2</v>
      </c>
      <c r="CH57" s="17">
        <f t="shared" si="5"/>
        <v>2</v>
      </c>
      <c r="CI57" s="17">
        <f t="shared" si="5"/>
        <v>2</v>
      </c>
      <c r="CJ57" s="17">
        <f t="shared" si="5"/>
        <v>2</v>
      </c>
      <c r="CK57" s="17">
        <f t="shared" si="5"/>
        <v>1</v>
      </c>
      <c r="CL57" s="17">
        <f t="shared" si="5"/>
        <v>1</v>
      </c>
      <c r="CM57" s="17">
        <f t="shared" si="5"/>
        <v>1</v>
      </c>
      <c r="CN57" s="17">
        <f t="shared" si="5"/>
        <v>0</v>
      </c>
      <c r="CO57" s="17">
        <f t="shared" si="5"/>
        <v>0</v>
      </c>
      <c r="CP57" s="17">
        <f t="shared" si="5"/>
        <v>0</v>
      </c>
      <c r="CQ57" s="17">
        <f t="shared" si="5"/>
        <v>0</v>
      </c>
      <c r="CR57" s="17">
        <f t="shared" si="5"/>
        <v>0</v>
      </c>
      <c r="CS57" s="57">
        <f t="shared" si="5"/>
        <v>0</v>
      </c>
    </row>
    <row r="58" spans="1:97" s="75" customFormat="1" x14ac:dyDescent="0.25">
      <c r="A58" s="78" t="s">
        <v>60</v>
      </c>
      <c r="B58" s="76"/>
      <c r="C58" s="18"/>
      <c r="D58" s="17"/>
      <c r="E58" s="17"/>
      <c r="F58" s="17"/>
      <c r="G58" s="17"/>
      <c r="H58" s="17"/>
      <c r="I58" s="17">
        <f t="shared" ref="I58:AN58" si="6">COUNTA(I$11:I$16)</f>
        <v>1</v>
      </c>
      <c r="J58" s="17">
        <f t="shared" si="6"/>
        <v>1</v>
      </c>
      <c r="K58" s="17">
        <f t="shared" si="6"/>
        <v>1</v>
      </c>
      <c r="L58" s="17">
        <f t="shared" si="6"/>
        <v>1</v>
      </c>
      <c r="M58" s="17">
        <f t="shared" si="6"/>
        <v>1</v>
      </c>
      <c r="N58" s="17">
        <f t="shared" si="6"/>
        <v>1</v>
      </c>
      <c r="O58" s="17">
        <f t="shared" si="6"/>
        <v>1</v>
      </c>
      <c r="P58" s="17">
        <f t="shared" si="6"/>
        <v>1</v>
      </c>
      <c r="Q58" s="17">
        <f t="shared" si="6"/>
        <v>1</v>
      </c>
      <c r="R58" s="17">
        <f t="shared" si="6"/>
        <v>2</v>
      </c>
      <c r="S58" s="17">
        <f t="shared" si="6"/>
        <v>2</v>
      </c>
      <c r="T58" s="17">
        <f t="shared" si="6"/>
        <v>1</v>
      </c>
      <c r="U58" s="17">
        <f t="shared" si="6"/>
        <v>1</v>
      </c>
      <c r="V58" s="17">
        <f t="shared" si="6"/>
        <v>1</v>
      </c>
      <c r="W58" s="17">
        <f t="shared" si="6"/>
        <v>1</v>
      </c>
      <c r="X58" s="17">
        <f t="shared" si="6"/>
        <v>1</v>
      </c>
      <c r="Y58" s="17">
        <f t="shared" si="6"/>
        <v>1</v>
      </c>
      <c r="Z58" s="17">
        <f t="shared" si="6"/>
        <v>1</v>
      </c>
      <c r="AA58" s="17">
        <f t="shared" si="6"/>
        <v>1</v>
      </c>
      <c r="AB58" s="17">
        <f t="shared" si="6"/>
        <v>1</v>
      </c>
      <c r="AC58" s="17">
        <f t="shared" si="6"/>
        <v>1</v>
      </c>
      <c r="AD58" s="17">
        <f t="shared" si="6"/>
        <v>0</v>
      </c>
      <c r="AE58" s="17">
        <f t="shared" si="6"/>
        <v>0</v>
      </c>
      <c r="AF58" s="17">
        <f t="shared" si="6"/>
        <v>0</v>
      </c>
      <c r="AG58" s="17">
        <f t="shared" si="6"/>
        <v>0</v>
      </c>
      <c r="AH58" s="17">
        <f t="shared" si="6"/>
        <v>0</v>
      </c>
      <c r="AI58" s="17">
        <f t="shared" si="6"/>
        <v>0</v>
      </c>
      <c r="AJ58" s="17">
        <f t="shared" si="6"/>
        <v>0</v>
      </c>
      <c r="AK58" s="17">
        <f t="shared" si="6"/>
        <v>0</v>
      </c>
      <c r="AL58" s="17">
        <f t="shared" si="6"/>
        <v>0</v>
      </c>
      <c r="AM58" s="17">
        <f t="shared" si="6"/>
        <v>1</v>
      </c>
      <c r="AN58" s="17">
        <f t="shared" si="6"/>
        <v>1</v>
      </c>
      <c r="AO58" s="17">
        <f t="shared" ref="AO58:BT58" si="7">COUNTA(AO$11:AO$16)</f>
        <v>1</v>
      </c>
      <c r="AP58" s="17">
        <f t="shared" si="7"/>
        <v>1</v>
      </c>
      <c r="AQ58" s="17">
        <f t="shared" si="7"/>
        <v>1</v>
      </c>
      <c r="AR58" s="17">
        <f t="shared" si="7"/>
        <v>1</v>
      </c>
      <c r="AS58" s="17">
        <f t="shared" si="7"/>
        <v>1</v>
      </c>
      <c r="AT58" s="17">
        <f t="shared" si="7"/>
        <v>1</v>
      </c>
      <c r="AU58" s="17">
        <f t="shared" si="7"/>
        <v>1</v>
      </c>
      <c r="AV58" s="17">
        <f t="shared" si="7"/>
        <v>1</v>
      </c>
      <c r="AW58" s="17">
        <f t="shared" si="7"/>
        <v>1</v>
      </c>
      <c r="AX58" s="17">
        <f t="shared" si="7"/>
        <v>1</v>
      </c>
      <c r="AY58" s="17">
        <f t="shared" si="7"/>
        <v>1</v>
      </c>
      <c r="AZ58" s="17">
        <f t="shared" si="7"/>
        <v>1</v>
      </c>
      <c r="BA58" s="17">
        <f t="shared" si="7"/>
        <v>1</v>
      </c>
      <c r="BB58" s="17">
        <f t="shared" si="7"/>
        <v>1</v>
      </c>
      <c r="BC58" s="17">
        <f t="shared" si="7"/>
        <v>1</v>
      </c>
      <c r="BD58" s="17">
        <f t="shared" si="7"/>
        <v>1</v>
      </c>
      <c r="BE58" s="17">
        <f t="shared" si="7"/>
        <v>1</v>
      </c>
      <c r="BF58" s="17">
        <f t="shared" si="7"/>
        <v>1</v>
      </c>
      <c r="BG58" s="17">
        <f t="shared" si="7"/>
        <v>1</v>
      </c>
      <c r="BH58" s="17">
        <f t="shared" si="7"/>
        <v>0</v>
      </c>
      <c r="BI58" s="17">
        <f t="shared" si="7"/>
        <v>0</v>
      </c>
      <c r="BJ58" s="17">
        <f t="shared" si="7"/>
        <v>0</v>
      </c>
      <c r="BK58" s="17">
        <f t="shared" si="7"/>
        <v>0</v>
      </c>
      <c r="BL58" s="17">
        <f t="shared" si="7"/>
        <v>0</v>
      </c>
      <c r="BM58" s="17">
        <f t="shared" si="7"/>
        <v>0</v>
      </c>
      <c r="BN58" s="17">
        <f t="shared" si="7"/>
        <v>0</v>
      </c>
      <c r="BO58" s="17">
        <f t="shared" si="7"/>
        <v>0</v>
      </c>
      <c r="BP58" s="17">
        <f t="shared" si="7"/>
        <v>0</v>
      </c>
      <c r="BQ58" s="17">
        <f t="shared" si="7"/>
        <v>0</v>
      </c>
      <c r="BR58" s="17">
        <f t="shared" si="7"/>
        <v>0</v>
      </c>
      <c r="BS58" s="17">
        <f t="shared" si="7"/>
        <v>0</v>
      </c>
      <c r="BT58" s="17">
        <f t="shared" si="7"/>
        <v>0</v>
      </c>
      <c r="BU58" s="17">
        <f t="shared" ref="BU58:CS58" si="8">COUNTA(BU$11:BU$16)</f>
        <v>0</v>
      </c>
      <c r="BV58" s="17">
        <f t="shared" si="8"/>
        <v>0</v>
      </c>
      <c r="BW58" s="17">
        <f t="shared" si="8"/>
        <v>0</v>
      </c>
      <c r="BX58" s="17">
        <f t="shared" si="8"/>
        <v>0</v>
      </c>
      <c r="BY58" s="17">
        <f t="shared" si="8"/>
        <v>0</v>
      </c>
      <c r="BZ58" s="17">
        <f t="shared" si="8"/>
        <v>0</v>
      </c>
      <c r="CA58" s="17">
        <f t="shared" si="8"/>
        <v>0</v>
      </c>
      <c r="CB58" s="17">
        <f t="shared" si="8"/>
        <v>0</v>
      </c>
      <c r="CC58" s="17">
        <f t="shared" si="8"/>
        <v>0</v>
      </c>
      <c r="CD58" s="17">
        <f t="shared" si="8"/>
        <v>0</v>
      </c>
      <c r="CE58" s="17">
        <f t="shared" si="8"/>
        <v>0</v>
      </c>
      <c r="CF58" s="17">
        <f t="shared" si="8"/>
        <v>0</v>
      </c>
      <c r="CG58" s="17">
        <f t="shared" si="8"/>
        <v>0</v>
      </c>
      <c r="CH58" s="17">
        <f t="shared" si="8"/>
        <v>0</v>
      </c>
      <c r="CI58" s="17">
        <f t="shared" si="8"/>
        <v>0</v>
      </c>
      <c r="CJ58" s="17">
        <f t="shared" si="8"/>
        <v>0</v>
      </c>
      <c r="CK58" s="17">
        <f t="shared" si="8"/>
        <v>0</v>
      </c>
      <c r="CL58" s="17">
        <f t="shared" si="8"/>
        <v>0</v>
      </c>
      <c r="CM58" s="17">
        <f t="shared" si="8"/>
        <v>0</v>
      </c>
      <c r="CN58" s="17">
        <f t="shared" si="8"/>
        <v>0</v>
      </c>
      <c r="CO58" s="17">
        <f t="shared" si="8"/>
        <v>0</v>
      </c>
      <c r="CP58" s="17">
        <f t="shared" si="8"/>
        <v>0</v>
      </c>
      <c r="CQ58" s="17">
        <f t="shared" si="8"/>
        <v>0</v>
      </c>
      <c r="CR58" s="17">
        <f t="shared" si="8"/>
        <v>0</v>
      </c>
      <c r="CS58" s="57">
        <f t="shared" si="8"/>
        <v>0</v>
      </c>
    </row>
    <row r="59" spans="1:97" s="75" customFormat="1" x14ac:dyDescent="0.25">
      <c r="A59" s="78" t="s">
        <v>57</v>
      </c>
      <c r="B59" s="76"/>
      <c r="C59" s="18"/>
      <c r="D59" s="17"/>
      <c r="E59" s="17"/>
      <c r="F59" s="17"/>
      <c r="G59" s="17"/>
      <c r="H59" s="17"/>
      <c r="I59" s="17">
        <f t="shared" ref="I59:S59" si="9">IF(COUNTA(I21:I25)+COUNTA(I35:I39)&lt;1,0,1)</f>
        <v>0</v>
      </c>
      <c r="J59" s="17">
        <f t="shared" si="9"/>
        <v>0</v>
      </c>
      <c r="K59" s="17">
        <f t="shared" si="9"/>
        <v>0</v>
      </c>
      <c r="L59" s="17">
        <f t="shared" si="9"/>
        <v>0</v>
      </c>
      <c r="M59" s="17">
        <f t="shared" si="9"/>
        <v>0</v>
      </c>
      <c r="N59" s="17">
        <f t="shared" si="9"/>
        <v>0</v>
      </c>
      <c r="O59" s="17">
        <f t="shared" si="9"/>
        <v>0</v>
      </c>
      <c r="P59" s="17">
        <f t="shared" si="9"/>
        <v>0</v>
      </c>
      <c r="Q59" s="17">
        <f t="shared" si="9"/>
        <v>0</v>
      </c>
      <c r="R59" s="17">
        <f t="shared" si="9"/>
        <v>1</v>
      </c>
      <c r="S59" s="17">
        <f t="shared" si="9"/>
        <v>1</v>
      </c>
      <c r="T59" s="17">
        <f>IF(COUNTA(T21:T25)+COUNTA(T21:T39)&lt;1,0,1)</f>
        <v>1</v>
      </c>
      <c r="U59" s="17">
        <f t="shared" ref="U59:AZ59" si="10">IF(COUNTA(U21:U25)+COUNTA(U35:U39)&lt;1,0,1)</f>
        <v>1</v>
      </c>
      <c r="V59" s="17">
        <f t="shared" si="10"/>
        <v>1</v>
      </c>
      <c r="W59" s="17">
        <f t="shared" si="10"/>
        <v>1</v>
      </c>
      <c r="X59" s="17">
        <f t="shared" si="10"/>
        <v>1</v>
      </c>
      <c r="Y59" s="17">
        <f t="shared" si="10"/>
        <v>1</v>
      </c>
      <c r="Z59" s="17">
        <f t="shared" si="10"/>
        <v>1</v>
      </c>
      <c r="AA59" s="17">
        <f t="shared" si="10"/>
        <v>1</v>
      </c>
      <c r="AB59" s="17">
        <f t="shared" si="10"/>
        <v>1</v>
      </c>
      <c r="AC59" s="17">
        <f t="shared" si="10"/>
        <v>1</v>
      </c>
      <c r="AD59" s="17">
        <f t="shared" si="10"/>
        <v>1</v>
      </c>
      <c r="AE59" s="17">
        <f t="shared" si="10"/>
        <v>1</v>
      </c>
      <c r="AF59" s="17">
        <f t="shared" si="10"/>
        <v>1</v>
      </c>
      <c r="AG59" s="17">
        <f t="shared" si="10"/>
        <v>1</v>
      </c>
      <c r="AH59" s="17">
        <f t="shared" si="10"/>
        <v>1</v>
      </c>
      <c r="AI59" s="17">
        <f t="shared" si="10"/>
        <v>1</v>
      </c>
      <c r="AJ59" s="17">
        <f t="shared" si="10"/>
        <v>1</v>
      </c>
      <c r="AK59" s="17">
        <f t="shared" si="10"/>
        <v>1</v>
      </c>
      <c r="AL59" s="17">
        <f t="shared" si="10"/>
        <v>1</v>
      </c>
      <c r="AM59" s="17">
        <f t="shared" si="10"/>
        <v>1</v>
      </c>
      <c r="AN59" s="17">
        <f t="shared" si="10"/>
        <v>1</v>
      </c>
      <c r="AO59" s="17">
        <f t="shared" si="10"/>
        <v>1</v>
      </c>
      <c r="AP59" s="17">
        <f t="shared" si="10"/>
        <v>1</v>
      </c>
      <c r="AQ59" s="17">
        <f t="shared" si="10"/>
        <v>1</v>
      </c>
      <c r="AR59" s="17">
        <f t="shared" si="10"/>
        <v>1</v>
      </c>
      <c r="AS59" s="17">
        <f t="shared" si="10"/>
        <v>1</v>
      </c>
      <c r="AT59" s="17">
        <f t="shared" si="10"/>
        <v>1</v>
      </c>
      <c r="AU59" s="17">
        <f t="shared" si="10"/>
        <v>1</v>
      </c>
      <c r="AV59" s="17">
        <f t="shared" si="10"/>
        <v>1</v>
      </c>
      <c r="AW59" s="17">
        <f t="shared" si="10"/>
        <v>1</v>
      </c>
      <c r="AX59" s="17">
        <f t="shared" si="10"/>
        <v>1</v>
      </c>
      <c r="AY59" s="17">
        <f t="shared" si="10"/>
        <v>1</v>
      </c>
      <c r="AZ59" s="17">
        <f t="shared" si="10"/>
        <v>1</v>
      </c>
      <c r="BA59" s="17">
        <f t="shared" ref="BA59:CJ59" si="11">IF(COUNTA(BA21:BA25)+COUNTA(BA35:BA39)&lt;1,0,1)</f>
        <v>1</v>
      </c>
      <c r="BB59" s="17">
        <f t="shared" si="11"/>
        <v>1</v>
      </c>
      <c r="BC59" s="17">
        <f t="shared" si="11"/>
        <v>1</v>
      </c>
      <c r="BD59" s="17">
        <f t="shared" si="11"/>
        <v>1</v>
      </c>
      <c r="BE59" s="17">
        <f t="shared" si="11"/>
        <v>1</v>
      </c>
      <c r="BF59" s="17">
        <f t="shared" si="11"/>
        <v>1</v>
      </c>
      <c r="BG59" s="17">
        <f t="shared" si="11"/>
        <v>1</v>
      </c>
      <c r="BH59" s="17">
        <f t="shared" si="11"/>
        <v>1</v>
      </c>
      <c r="BI59" s="17">
        <f t="shared" si="11"/>
        <v>1</v>
      </c>
      <c r="BJ59" s="17">
        <f t="shared" si="11"/>
        <v>1</v>
      </c>
      <c r="BK59" s="17">
        <f t="shared" si="11"/>
        <v>1</v>
      </c>
      <c r="BL59" s="17">
        <f t="shared" si="11"/>
        <v>1</v>
      </c>
      <c r="BM59" s="17">
        <f t="shared" si="11"/>
        <v>1</v>
      </c>
      <c r="BN59" s="17">
        <f t="shared" si="11"/>
        <v>1</v>
      </c>
      <c r="BO59" s="17">
        <f t="shared" si="11"/>
        <v>1</v>
      </c>
      <c r="BP59" s="17">
        <f t="shared" si="11"/>
        <v>1</v>
      </c>
      <c r="BQ59" s="17">
        <f t="shared" si="11"/>
        <v>1</v>
      </c>
      <c r="BR59" s="17">
        <f t="shared" si="11"/>
        <v>1</v>
      </c>
      <c r="BS59" s="17">
        <f t="shared" si="11"/>
        <v>1</v>
      </c>
      <c r="BT59" s="17">
        <f t="shared" si="11"/>
        <v>1</v>
      </c>
      <c r="BU59" s="17">
        <f t="shared" si="11"/>
        <v>1</v>
      </c>
      <c r="BV59" s="17">
        <f t="shared" si="11"/>
        <v>1</v>
      </c>
      <c r="BW59" s="17">
        <f t="shared" si="11"/>
        <v>1</v>
      </c>
      <c r="BX59" s="17">
        <f t="shared" si="11"/>
        <v>1</v>
      </c>
      <c r="BY59" s="17">
        <f t="shared" si="11"/>
        <v>1</v>
      </c>
      <c r="BZ59" s="17">
        <f t="shared" si="11"/>
        <v>1</v>
      </c>
      <c r="CA59" s="17">
        <f t="shared" si="11"/>
        <v>1</v>
      </c>
      <c r="CB59" s="17">
        <f t="shared" si="11"/>
        <v>1</v>
      </c>
      <c r="CC59" s="17">
        <f t="shared" si="11"/>
        <v>1</v>
      </c>
      <c r="CD59" s="17">
        <f t="shared" si="11"/>
        <v>1</v>
      </c>
      <c r="CE59" s="17">
        <f t="shared" si="11"/>
        <v>1</v>
      </c>
      <c r="CF59" s="17">
        <f t="shared" si="11"/>
        <v>1</v>
      </c>
      <c r="CG59" s="17">
        <f t="shared" si="11"/>
        <v>1</v>
      </c>
      <c r="CH59" s="17">
        <f t="shared" si="11"/>
        <v>1</v>
      </c>
      <c r="CI59" s="17">
        <f t="shared" si="11"/>
        <v>1</v>
      </c>
      <c r="CJ59" s="17">
        <f t="shared" si="11"/>
        <v>1</v>
      </c>
      <c r="CK59" s="17">
        <f>IF(COUNTA(CK22:CK25)+COUNTA(CK35:CK39)&lt;1,0,1)</f>
        <v>1</v>
      </c>
      <c r="CL59" s="17">
        <f t="shared" ref="CL59:CS59" si="12">IF(COUNTA(CL21:CL25)+COUNTA(CL35:CL39)&lt;1,0,1)</f>
        <v>1</v>
      </c>
      <c r="CM59" s="17">
        <f t="shared" si="12"/>
        <v>1</v>
      </c>
      <c r="CN59" s="17">
        <f t="shared" si="12"/>
        <v>0</v>
      </c>
      <c r="CO59" s="17">
        <f t="shared" si="12"/>
        <v>0</v>
      </c>
      <c r="CP59" s="17">
        <f t="shared" si="12"/>
        <v>0</v>
      </c>
      <c r="CQ59" s="17">
        <f t="shared" si="12"/>
        <v>0</v>
      </c>
      <c r="CR59" s="17">
        <f t="shared" si="12"/>
        <v>0</v>
      </c>
      <c r="CS59" s="57">
        <f t="shared" si="12"/>
        <v>0</v>
      </c>
    </row>
    <row r="60" spans="1:97" s="75" customFormat="1" x14ac:dyDescent="0.25">
      <c r="A60" s="78" t="s">
        <v>58</v>
      </c>
      <c r="B60" s="76"/>
      <c r="C60" s="18"/>
      <c r="D60" s="17"/>
      <c r="E60" s="17"/>
      <c r="F60" s="17"/>
      <c r="G60" s="17"/>
      <c r="H60" s="17"/>
      <c r="I60" s="17">
        <f t="shared" ref="I60:AN60" si="13">IF(COUNTA(I17:I20)+COUNTA(I31:I34)&lt;1,0,1)</f>
        <v>0</v>
      </c>
      <c r="J60" s="17">
        <f t="shared" si="13"/>
        <v>0</v>
      </c>
      <c r="K60" s="17">
        <f t="shared" si="13"/>
        <v>0</v>
      </c>
      <c r="L60" s="17">
        <f t="shared" si="13"/>
        <v>0</v>
      </c>
      <c r="M60" s="17">
        <f t="shared" si="13"/>
        <v>0</v>
      </c>
      <c r="N60" s="17">
        <f t="shared" si="13"/>
        <v>0</v>
      </c>
      <c r="O60" s="17">
        <f t="shared" si="13"/>
        <v>0</v>
      </c>
      <c r="P60" s="17">
        <f t="shared" si="13"/>
        <v>0</v>
      </c>
      <c r="Q60" s="17">
        <f t="shared" si="13"/>
        <v>0</v>
      </c>
      <c r="R60" s="17">
        <f t="shared" si="13"/>
        <v>0</v>
      </c>
      <c r="S60" s="17">
        <f t="shared" si="13"/>
        <v>0</v>
      </c>
      <c r="T60" s="17">
        <f t="shared" si="13"/>
        <v>0</v>
      </c>
      <c r="U60" s="17">
        <f t="shared" si="13"/>
        <v>0</v>
      </c>
      <c r="V60" s="17">
        <f t="shared" si="13"/>
        <v>0</v>
      </c>
      <c r="W60" s="17">
        <f t="shared" si="13"/>
        <v>0</v>
      </c>
      <c r="X60" s="17">
        <f t="shared" si="13"/>
        <v>0</v>
      </c>
      <c r="Y60" s="17">
        <f t="shared" si="13"/>
        <v>0</v>
      </c>
      <c r="Z60" s="17">
        <f t="shared" si="13"/>
        <v>0</v>
      </c>
      <c r="AA60" s="17">
        <f t="shared" si="13"/>
        <v>0</v>
      </c>
      <c r="AB60" s="17">
        <f t="shared" si="13"/>
        <v>0</v>
      </c>
      <c r="AC60" s="17">
        <f t="shared" si="13"/>
        <v>0</v>
      </c>
      <c r="AD60" s="17">
        <f t="shared" si="13"/>
        <v>0</v>
      </c>
      <c r="AE60" s="17">
        <f t="shared" si="13"/>
        <v>0</v>
      </c>
      <c r="AF60" s="17">
        <f t="shared" si="13"/>
        <v>0</v>
      </c>
      <c r="AG60" s="17">
        <f t="shared" si="13"/>
        <v>0</v>
      </c>
      <c r="AH60" s="17">
        <f t="shared" si="13"/>
        <v>0</v>
      </c>
      <c r="AI60" s="17">
        <f t="shared" si="13"/>
        <v>0</v>
      </c>
      <c r="AJ60" s="17">
        <f t="shared" si="13"/>
        <v>0</v>
      </c>
      <c r="AK60" s="17">
        <f t="shared" si="13"/>
        <v>0</v>
      </c>
      <c r="AL60" s="17">
        <f t="shared" si="13"/>
        <v>1</v>
      </c>
      <c r="AM60" s="17">
        <f t="shared" si="13"/>
        <v>1</v>
      </c>
      <c r="AN60" s="17">
        <f t="shared" si="13"/>
        <v>1</v>
      </c>
      <c r="AO60" s="17">
        <f t="shared" ref="AO60:BT60" si="14">IF(COUNTA(AO17:AO20)+COUNTA(AO31:AO34)&lt;1,0,1)</f>
        <v>1</v>
      </c>
      <c r="AP60" s="17">
        <f t="shared" si="14"/>
        <v>1</v>
      </c>
      <c r="AQ60" s="17">
        <f t="shared" si="14"/>
        <v>1</v>
      </c>
      <c r="AR60" s="17">
        <f t="shared" si="14"/>
        <v>1</v>
      </c>
      <c r="AS60" s="17">
        <f t="shared" si="14"/>
        <v>1</v>
      </c>
      <c r="AT60" s="17">
        <f t="shared" si="14"/>
        <v>1</v>
      </c>
      <c r="AU60" s="17">
        <f t="shared" si="14"/>
        <v>1</v>
      </c>
      <c r="AV60" s="17">
        <f t="shared" si="14"/>
        <v>1</v>
      </c>
      <c r="AW60" s="17">
        <f t="shared" si="14"/>
        <v>1</v>
      </c>
      <c r="AX60" s="17">
        <f t="shared" si="14"/>
        <v>1</v>
      </c>
      <c r="AY60" s="17">
        <f t="shared" si="14"/>
        <v>1</v>
      </c>
      <c r="AZ60" s="17">
        <f t="shared" si="14"/>
        <v>1</v>
      </c>
      <c r="BA60" s="17">
        <f t="shared" si="14"/>
        <v>1</v>
      </c>
      <c r="BB60" s="17">
        <f t="shared" si="14"/>
        <v>1</v>
      </c>
      <c r="BC60" s="17">
        <f t="shared" si="14"/>
        <v>1</v>
      </c>
      <c r="BD60" s="17">
        <f t="shared" si="14"/>
        <v>1</v>
      </c>
      <c r="BE60" s="17">
        <f t="shared" si="14"/>
        <v>1</v>
      </c>
      <c r="BF60" s="17">
        <f t="shared" si="14"/>
        <v>1</v>
      </c>
      <c r="BG60" s="17">
        <f t="shared" si="14"/>
        <v>1</v>
      </c>
      <c r="BH60" s="17">
        <f t="shared" si="14"/>
        <v>1</v>
      </c>
      <c r="BI60" s="17">
        <f t="shared" si="14"/>
        <v>1</v>
      </c>
      <c r="BJ60" s="17">
        <f t="shared" si="14"/>
        <v>1</v>
      </c>
      <c r="BK60" s="17">
        <f t="shared" si="14"/>
        <v>1</v>
      </c>
      <c r="BL60" s="17">
        <f t="shared" si="14"/>
        <v>1</v>
      </c>
      <c r="BM60" s="17">
        <f t="shared" si="14"/>
        <v>1</v>
      </c>
      <c r="BN60" s="17">
        <f t="shared" si="14"/>
        <v>1</v>
      </c>
      <c r="BO60" s="17">
        <f t="shared" si="14"/>
        <v>1</v>
      </c>
      <c r="BP60" s="17">
        <f t="shared" si="14"/>
        <v>1</v>
      </c>
      <c r="BQ60" s="17">
        <f t="shared" si="14"/>
        <v>1</v>
      </c>
      <c r="BR60" s="17">
        <f t="shared" si="14"/>
        <v>1</v>
      </c>
      <c r="BS60" s="17">
        <f t="shared" si="14"/>
        <v>1</v>
      </c>
      <c r="BT60" s="17">
        <f t="shared" si="14"/>
        <v>1</v>
      </c>
      <c r="BU60" s="17">
        <f t="shared" ref="BU60:CS60" si="15">IF(COUNTA(BU17:BU20)+COUNTA(BU31:BU34)&lt;1,0,1)</f>
        <v>1</v>
      </c>
      <c r="BV60" s="17">
        <f t="shared" si="15"/>
        <v>1</v>
      </c>
      <c r="BW60" s="17">
        <f t="shared" si="15"/>
        <v>1</v>
      </c>
      <c r="BX60" s="17">
        <f t="shared" si="15"/>
        <v>1</v>
      </c>
      <c r="BY60" s="17">
        <f t="shared" si="15"/>
        <v>0</v>
      </c>
      <c r="BZ60" s="17">
        <f t="shared" si="15"/>
        <v>1</v>
      </c>
      <c r="CA60" s="17">
        <f t="shared" si="15"/>
        <v>1</v>
      </c>
      <c r="CB60" s="17">
        <f t="shared" si="15"/>
        <v>1</v>
      </c>
      <c r="CC60" s="17">
        <f t="shared" si="15"/>
        <v>1</v>
      </c>
      <c r="CD60" s="17">
        <f t="shared" si="15"/>
        <v>1</v>
      </c>
      <c r="CE60" s="17">
        <f t="shared" si="15"/>
        <v>1</v>
      </c>
      <c r="CF60" s="17">
        <f t="shared" si="15"/>
        <v>1</v>
      </c>
      <c r="CG60" s="17">
        <f t="shared" si="15"/>
        <v>1</v>
      </c>
      <c r="CH60" s="17">
        <f t="shared" si="15"/>
        <v>1</v>
      </c>
      <c r="CI60" s="17">
        <f t="shared" si="15"/>
        <v>1</v>
      </c>
      <c r="CJ60" s="17">
        <f t="shared" si="15"/>
        <v>1</v>
      </c>
      <c r="CK60" s="17">
        <f t="shared" si="15"/>
        <v>0</v>
      </c>
      <c r="CL60" s="17">
        <f t="shared" si="15"/>
        <v>0</v>
      </c>
      <c r="CM60" s="17">
        <f t="shared" si="15"/>
        <v>0</v>
      </c>
      <c r="CN60" s="17">
        <f t="shared" si="15"/>
        <v>0</v>
      </c>
      <c r="CO60" s="17">
        <f t="shared" si="15"/>
        <v>0</v>
      </c>
      <c r="CP60" s="17">
        <f t="shared" si="15"/>
        <v>0</v>
      </c>
      <c r="CQ60" s="17">
        <f t="shared" si="15"/>
        <v>0</v>
      </c>
      <c r="CR60" s="17">
        <f t="shared" si="15"/>
        <v>0</v>
      </c>
      <c r="CS60" s="57">
        <f t="shared" si="15"/>
        <v>0</v>
      </c>
    </row>
    <row r="61" spans="1:97" s="75" customFormat="1" ht="15.75" thickBot="1" x14ac:dyDescent="0.3">
      <c r="A61" s="79" t="s">
        <v>59</v>
      </c>
      <c r="B61" s="80"/>
      <c r="C61" s="139"/>
      <c r="D61" s="58"/>
      <c r="E61" s="58"/>
      <c r="F61" s="58"/>
      <c r="G61" s="58"/>
      <c r="H61" s="58"/>
      <c r="I61" s="58">
        <f t="shared" ref="I61:AN61" si="16">IF(COUNTA(I26:I30)+COUNTA(I40:I44)&lt;1,0,1)</f>
        <v>1</v>
      </c>
      <c r="J61" s="58">
        <f t="shared" si="16"/>
        <v>1</v>
      </c>
      <c r="K61" s="58">
        <f t="shared" si="16"/>
        <v>1</v>
      </c>
      <c r="L61" s="58">
        <f t="shared" si="16"/>
        <v>1</v>
      </c>
      <c r="M61" s="58">
        <f t="shared" si="16"/>
        <v>1</v>
      </c>
      <c r="N61" s="58">
        <f t="shared" si="16"/>
        <v>1</v>
      </c>
      <c r="O61" s="58">
        <f t="shared" si="16"/>
        <v>1</v>
      </c>
      <c r="P61" s="58">
        <f t="shared" si="16"/>
        <v>1</v>
      </c>
      <c r="Q61" s="58">
        <f t="shared" si="16"/>
        <v>1</v>
      </c>
      <c r="R61" s="58">
        <f t="shared" si="16"/>
        <v>1</v>
      </c>
      <c r="S61" s="58">
        <f t="shared" si="16"/>
        <v>1</v>
      </c>
      <c r="T61" s="58">
        <f t="shared" si="16"/>
        <v>1</v>
      </c>
      <c r="U61" s="58">
        <f t="shared" si="16"/>
        <v>1</v>
      </c>
      <c r="V61" s="58">
        <f t="shared" si="16"/>
        <v>1</v>
      </c>
      <c r="W61" s="58">
        <f t="shared" si="16"/>
        <v>1</v>
      </c>
      <c r="X61" s="58">
        <f t="shared" si="16"/>
        <v>1</v>
      </c>
      <c r="Y61" s="58">
        <f t="shared" si="16"/>
        <v>1</v>
      </c>
      <c r="Z61" s="58">
        <f t="shared" si="16"/>
        <v>1</v>
      </c>
      <c r="AA61" s="58">
        <f t="shared" si="16"/>
        <v>1</v>
      </c>
      <c r="AB61" s="58">
        <f t="shared" si="16"/>
        <v>1</v>
      </c>
      <c r="AC61" s="58">
        <f t="shared" si="16"/>
        <v>1</v>
      </c>
      <c r="AD61" s="58">
        <f t="shared" si="16"/>
        <v>1</v>
      </c>
      <c r="AE61" s="58">
        <f t="shared" si="16"/>
        <v>1</v>
      </c>
      <c r="AF61" s="58">
        <f t="shared" si="16"/>
        <v>1</v>
      </c>
      <c r="AG61" s="58">
        <f t="shared" si="16"/>
        <v>1</v>
      </c>
      <c r="AH61" s="58">
        <f t="shared" si="16"/>
        <v>1</v>
      </c>
      <c r="AI61" s="58">
        <f t="shared" si="16"/>
        <v>1</v>
      </c>
      <c r="AJ61" s="58">
        <f t="shared" si="16"/>
        <v>1</v>
      </c>
      <c r="AK61" s="58">
        <f t="shared" si="16"/>
        <v>1</v>
      </c>
      <c r="AL61" s="58">
        <f t="shared" si="16"/>
        <v>1</v>
      </c>
      <c r="AM61" s="58">
        <f t="shared" si="16"/>
        <v>1</v>
      </c>
      <c r="AN61" s="58">
        <f t="shared" si="16"/>
        <v>1</v>
      </c>
      <c r="AO61" s="58">
        <f t="shared" ref="AO61:BT61" si="17">IF(COUNTA(AO26:AO30)+COUNTA(AO40:AO44)&lt;1,0,1)</f>
        <v>1</v>
      </c>
      <c r="AP61" s="58">
        <f t="shared" si="17"/>
        <v>1</v>
      </c>
      <c r="AQ61" s="58">
        <f t="shared" si="17"/>
        <v>0</v>
      </c>
      <c r="AR61" s="58">
        <f t="shared" si="17"/>
        <v>0</v>
      </c>
      <c r="AS61" s="58">
        <f t="shared" si="17"/>
        <v>1</v>
      </c>
      <c r="AT61" s="58">
        <f t="shared" si="17"/>
        <v>1</v>
      </c>
      <c r="AU61" s="58">
        <f t="shared" si="17"/>
        <v>1</v>
      </c>
      <c r="AV61" s="58">
        <f t="shared" si="17"/>
        <v>1</v>
      </c>
      <c r="AW61" s="58">
        <f t="shared" si="17"/>
        <v>1</v>
      </c>
      <c r="AX61" s="58">
        <f t="shared" si="17"/>
        <v>1</v>
      </c>
      <c r="AY61" s="58">
        <f t="shared" si="17"/>
        <v>1</v>
      </c>
      <c r="AZ61" s="58">
        <f t="shared" si="17"/>
        <v>1</v>
      </c>
      <c r="BA61" s="58">
        <f t="shared" si="17"/>
        <v>0</v>
      </c>
      <c r="BB61" s="58">
        <f t="shared" si="17"/>
        <v>0</v>
      </c>
      <c r="BC61" s="58">
        <f t="shared" si="17"/>
        <v>0</v>
      </c>
      <c r="BD61" s="58">
        <f t="shared" si="17"/>
        <v>0</v>
      </c>
      <c r="BE61" s="58">
        <f t="shared" si="17"/>
        <v>0</v>
      </c>
      <c r="BF61" s="58">
        <f t="shared" si="17"/>
        <v>0</v>
      </c>
      <c r="BG61" s="58">
        <f t="shared" si="17"/>
        <v>1</v>
      </c>
      <c r="BH61" s="58">
        <f t="shared" si="17"/>
        <v>1</v>
      </c>
      <c r="BI61" s="58">
        <f t="shared" si="17"/>
        <v>1</v>
      </c>
      <c r="BJ61" s="58">
        <f t="shared" si="17"/>
        <v>1</v>
      </c>
      <c r="BK61" s="58">
        <f t="shared" si="17"/>
        <v>1</v>
      </c>
      <c r="BL61" s="58">
        <f t="shared" si="17"/>
        <v>1</v>
      </c>
      <c r="BM61" s="58">
        <f t="shared" si="17"/>
        <v>1</v>
      </c>
      <c r="BN61" s="58">
        <f t="shared" si="17"/>
        <v>1</v>
      </c>
      <c r="BO61" s="58">
        <f t="shared" si="17"/>
        <v>1</v>
      </c>
      <c r="BP61" s="58">
        <f t="shared" si="17"/>
        <v>1</v>
      </c>
      <c r="BQ61" s="58">
        <f t="shared" si="17"/>
        <v>1</v>
      </c>
      <c r="BR61" s="58">
        <f t="shared" si="17"/>
        <v>0</v>
      </c>
      <c r="BS61" s="58">
        <f t="shared" si="17"/>
        <v>0</v>
      </c>
      <c r="BT61" s="58">
        <f t="shared" si="17"/>
        <v>0</v>
      </c>
      <c r="BU61" s="58">
        <f t="shared" ref="BU61:CS61" si="18">IF(COUNTA(BU26:BU30)+COUNTA(BU40:BU44)&lt;1,0,1)</f>
        <v>0</v>
      </c>
      <c r="BV61" s="58">
        <f t="shared" si="18"/>
        <v>0</v>
      </c>
      <c r="BW61" s="58">
        <f t="shared" si="18"/>
        <v>0</v>
      </c>
      <c r="BX61" s="58">
        <f t="shared" si="18"/>
        <v>0</v>
      </c>
      <c r="BY61" s="58">
        <f t="shared" si="18"/>
        <v>0</v>
      </c>
      <c r="BZ61" s="58">
        <f t="shared" si="18"/>
        <v>0</v>
      </c>
      <c r="CA61" s="58">
        <f t="shared" si="18"/>
        <v>0</v>
      </c>
      <c r="CB61" s="58">
        <f t="shared" si="18"/>
        <v>0</v>
      </c>
      <c r="CC61" s="58">
        <f t="shared" si="18"/>
        <v>0</v>
      </c>
      <c r="CD61" s="58">
        <f t="shared" si="18"/>
        <v>0</v>
      </c>
      <c r="CE61" s="58">
        <f t="shared" si="18"/>
        <v>0</v>
      </c>
      <c r="CF61" s="58">
        <f t="shared" si="18"/>
        <v>0</v>
      </c>
      <c r="CG61" s="58">
        <f t="shared" si="18"/>
        <v>0</v>
      </c>
      <c r="CH61" s="58">
        <f t="shared" si="18"/>
        <v>0</v>
      </c>
      <c r="CI61" s="58">
        <f t="shared" si="18"/>
        <v>0</v>
      </c>
      <c r="CJ61" s="58">
        <f t="shared" si="18"/>
        <v>0</v>
      </c>
      <c r="CK61" s="58">
        <f t="shared" si="18"/>
        <v>0</v>
      </c>
      <c r="CL61" s="58">
        <f t="shared" si="18"/>
        <v>0</v>
      </c>
      <c r="CM61" s="58">
        <f t="shared" si="18"/>
        <v>0</v>
      </c>
      <c r="CN61" s="58">
        <f t="shared" si="18"/>
        <v>0</v>
      </c>
      <c r="CO61" s="58">
        <f t="shared" si="18"/>
        <v>0</v>
      </c>
      <c r="CP61" s="58">
        <f t="shared" si="18"/>
        <v>0</v>
      </c>
      <c r="CQ61" s="58">
        <f t="shared" si="18"/>
        <v>0</v>
      </c>
      <c r="CR61" s="58">
        <f t="shared" si="18"/>
        <v>0</v>
      </c>
      <c r="CS61" s="61">
        <f t="shared" si="18"/>
        <v>0</v>
      </c>
    </row>
    <row r="62" spans="1:97" s="75" customFormat="1" ht="15.75" thickBot="1" x14ac:dyDescent="0.3">
      <c r="A62" s="81" t="s">
        <v>56</v>
      </c>
      <c r="B62" s="84"/>
      <c r="C62" s="140"/>
      <c r="D62" s="82"/>
      <c r="E62" s="82"/>
      <c r="F62" s="82"/>
      <c r="G62" s="82"/>
      <c r="H62" s="82"/>
      <c r="I62" s="82">
        <f>SUM(I51:I61)</f>
        <v>42</v>
      </c>
      <c r="J62" s="82">
        <f t="shared" ref="J62:BU62" si="19">SUM(J51:J61)</f>
        <v>54</v>
      </c>
      <c r="K62" s="82">
        <f t="shared" si="19"/>
        <v>55</v>
      </c>
      <c r="L62" s="82">
        <f t="shared" si="19"/>
        <v>67</v>
      </c>
      <c r="M62" s="82">
        <f t="shared" si="19"/>
        <v>55</v>
      </c>
      <c r="N62" s="82">
        <f t="shared" si="19"/>
        <v>67</v>
      </c>
      <c r="O62" s="82">
        <f t="shared" si="19"/>
        <v>55</v>
      </c>
      <c r="P62" s="82">
        <f t="shared" si="19"/>
        <v>54</v>
      </c>
      <c r="Q62" s="82">
        <f t="shared" si="19"/>
        <v>54</v>
      </c>
      <c r="R62" s="82">
        <f t="shared" si="19"/>
        <v>58</v>
      </c>
      <c r="S62" s="82">
        <f t="shared" si="19"/>
        <v>57</v>
      </c>
      <c r="T62" s="82">
        <f t="shared" si="19"/>
        <v>56</v>
      </c>
      <c r="U62" s="82">
        <f t="shared" si="19"/>
        <v>68</v>
      </c>
      <c r="V62" s="82">
        <f t="shared" si="19"/>
        <v>82</v>
      </c>
      <c r="W62" s="82">
        <f t="shared" si="19"/>
        <v>75</v>
      </c>
      <c r="X62" s="82">
        <f t="shared" si="19"/>
        <v>74</v>
      </c>
      <c r="Y62" s="82">
        <f t="shared" si="19"/>
        <v>74</v>
      </c>
      <c r="Z62" s="82">
        <f t="shared" si="19"/>
        <v>74</v>
      </c>
      <c r="AA62" s="82">
        <f t="shared" si="19"/>
        <v>74</v>
      </c>
      <c r="AB62" s="82">
        <f t="shared" si="19"/>
        <v>74</v>
      </c>
      <c r="AC62" s="82">
        <f t="shared" si="19"/>
        <v>62</v>
      </c>
      <c r="AD62" s="82">
        <f t="shared" si="19"/>
        <v>56</v>
      </c>
      <c r="AE62" s="82">
        <f t="shared" si="19"/>
        <v>55</v>
      </c>
      <c r="AF62" s="82">
        <f t="shared" si="19"/>
        <v>55</v>
      </c>
      <c r="AG62" s="82">
        <f t="shared" si="19"/>
        <v>44</v>
      </c>
      <c r="AH62" s="82">
        <f t="shared" si="19"/>
        <v>55</v>
      </c>
      <c r="AI62" s="82">
        <f t="shared" si="19"/>
        <v>55</v>
      </c>
      <c r="AJ62" s="82">
        <f t="shared" si="19"/>
        <v>55</v>
      </c>
      <c r="AK62" s="82">
        <f t="shared" si="19"/>
        <v>55</v>
      </c>
      <c r="AL62" s="82">
        <f t="shared" si="19"/>
        <v>57</v>
      </c>
      <c r="AM62" s="82">
        <f t="shared" si="19"/>
        <v>73</v>
      </c>
      <c r="AN62" s="82">
        <f t="shared" si="19"/>
        <v>122</v>
      </c>
      <c r="AO62" s="82">
        <f t="shared" si="19"/>
        <v>121</v>
      </c>
      <c r="AP62" s="82">
        <f t="shared" si="19"/>
        <v>97</v>
      </c>
      <c r="AQ62" s="82">
        <f t="shared" si="19"/>
        <v>94</v>
      </c>
      <c r="AR62" s="82">
        <f t="shared" si="19"/>
        <v>94</v>
      </c>
      <c r="AS62" s="82">
        <f t="shared" si="19"/>
        <v>96</v>
      </c>
      <c r="AT62" s="82">
        <f t="shared" si="19"/>
        <v>101</v>
      </c>
      <c r="AU62" s="82">
        <f t="shared" si="19"/>
        <v>89</v>
      </c>
      <c r="AV62" s="82">
        <f t="shared" si="19"/>
        <v>88</v>
      </c>
      <c r="AW62" s="82">
        <f t="shared" si="19"/>
        <v>88</v>
      </c>
      <c r="AX62" s="82">
        <f t="shared" si="19"/>
        <v>88</v>
      </c>
      <c r="AY62" s="82">
        <f t="shared" si="19"/>
        <v>88</v>
      </c>
      <c r="AZ62" s="82">
        <f t="shared" si="19"/>
        <v>83</v>
      </c>
      <c r="BA62" s="82">
        <f t="shared" si="19"/>
        <v>81</v>
      </c>
      <c r="BB62" s="82">
        <f t="shared" si="19"/>
        <v>81</v>
      </c>
      <c r="BC62" s="82">
        <f t="shared" si="19"/>
        <v>82</v>
      </c>
      <c r="BD62" s="82">
        <f t="shared" si="19"/>
        <v>75</v>
      </c>
      <c r="BE62" s="82">
        <f t="shared" si="19"/>
        <v>74</v>
      </c>
      <c r="BF62" s="82">
        <f t="shared" si="19"/>
        <v>74</v>
      </c>
      <c r="BG62" s="82">
        <f t="shared" si="19"/>
        <v>56</v>
      </c>
      <c r="BH62" s="82">
        <f t="shared" si="19"/>
        <v>50</v>
      </c>
      <c r="BI62" s="82">
        <f t="shared" si="19"/>
        <v>37</v>
      </c>
      <c r="BJ62" s="82">
        <f t="shared" si="19"/>
        <v>24</v>
      </c>
      <c r="BK62" s="82">
        <f t="shared" si="19"/>
        <v>23</v>
      </c>
      <c r="BL62" s="82">
        <f t="shared" si="19"/>
        <v>24</v>
      </c>
      <c r="BM62" s="82">
        <f t="shared" si="19"/>
        <v>17</v>
      </c>
      <c r="BN62" s="82">
        <f t="shared" si="19"/>
        <v>12</v>
      </c>
      <c r="BO62" s="82">
        <f t="shared" si="19"/>
        <v>11</v>
      </c>
      <c r="BP62" s="82">
        <f t="shared" si="19"/>
        <v>11</v>
      </c>
      <c r="BQ62" s="82">
        <f t="shared" si="19"/>
        <v>12</v>
      </c>
      <c r="BR62" s="82">
        <f t="shared" si="19"/>
        <v>15</v>
      </c>
      <c r="BS62" s="82">
        <f t="shared" si="19"/>
        <v>11</v>
      </c>
      <c r="BT62" s="82">
        <f t="shared" si="19"/>
        <v>10</v>
      </c>
      <c r="BU62" s="82">
        <f t="shared" si="19"/>
        <v>10</v>
      </c>
      <c r="BV62" s="82">
        <f t="shared" ref="BV62:CS62" si="20">SUM(BV51:BV61)</f>
        <v>11</v>
      </c>
      <c r="BW62" s="82">
        <f t="shared" si="20"/>
        <v>16</v>
      </c>
      <c r="BX62" s="82">
        <f t="shared" si="20"/>
        <v>15</v>
      </c>
      <c r="BY62" s="82">
        <f t="shared" si="20"/>
        <v>8</v>
      </c>
      <c r="BZ62" s="82">
        <f t="shared" si="20"/>
        <v>15</v>
      </c>
      <c r="CA62" s="82">
        <f t="shared" si="20"/>
        <v>11</v>
      </c>
      <c r="CB62" s="82">
        <f t="shared" si="20"/>
        <v>10</v>
      </c>
      <c r="CC62" s="82">
        <f t="shared" si="20"/>
        <v>9</v>
      </c>
      <c r="CD62" s="82">
        <f t="shared" si="20"/>
        <v>5</v>
      </c>
      <c r="CE62" s="82">
        <f t="shared" si="20"/>
        <v>4</v>
      </c>
      <c r="CF62" s="82">
        <f t="shared" si="20"/>
        <v>4</v>
      </c>
      <c r="CG62" s="82">
        <f t="shared" si="20"/>
        <v>4</v>
      </c>
      <c r="CH62" s="82">
        <f t="shared" si="20"/>
        <v>4</v>
      </c>
      <c r="CI62" s="82">
        <f t="shared" si="20"/>
        <v>4</v>
      </c>
      <c r="CJ62" s="82">
        <f t="shared" si="20"/>
        <v>4</v>
      </c>
      <c r="CK62" s="82">
        <f t="shared" si="20"/>
        <v>2</v>
      </c>
      <c r="CL62" s="82">
        <f t="shared" si="20"/>
        <v>2</v>
      </c>
      <c r="CM62" s="82">
        <f t="shared" si="20"/>
        <v>2</v>
      </c>
      <c r="CN62" s="82">
        <f t="shared" si="20"/>
        <v>0</v>
      </c>
      <c r="CO62" s="82">
        <f t="shared" si="20"/>
        <v>0</v>
      </c>
      <c r="CP62" s="82">
        <f t="shared" si="20"/>
        <v>0</v>
      </c>
      <c r="CQ62" s="82">
        <f t="shared" si="20"/>
        <v>0</v>
      </c>
      <c r="CR62" s="82">
        <f t="shared" si="20"/>
        <v>0</v>
      </c>
      <c r="CS62" s="83">
        <f t="shared" si="20"/>
        <v>0</v>
      </c>
    </row>
  </sheetData>
  <mergeCells count="41">
    <mergeCell ref="B52:C52"/>
    <mergeCell ref="B53:C53"/>
    <mergeCell ref="B54:C54"/>
    <mergeCell ref="B55:C55"/>
    <mergeCell ref="A2:C6"/>
    <mergeCell ref="AC10:AG10"/>
    <mergeCell ref="B9:B10"/>
    <mergeCell ref="C9:C10"/>
    <mergeCell ref="B50:C50"/>
    <mergeCell ref="B51:C51"/>
    <mergeCell ref="A31:A34"/>
    <mergeCell ref="BB9:CS9"/>
    <mergeCell ref="A9:A10"/>
    <mergeCell ref="CE10:CI10"/>
    <mergeCell ref="CJ10:CN10"/>
    <mergeCell ref="CO10:CS10"/>
    <mergeCell ref="I10:M10"/>
    <mergeCell ref="N10:R10"/>
    <mergeCell ref="S10:W10"/>
    <mergeCell ref="X10:AB10"/>
    <mergeCell ref="BZ10:CD10"/>
    <mergeCell ref="BG10:BJ10"/>
    <mergeCell ref="BK10:BO10"/>
    <mergeCell ref="BP10:BT10"/>
    <mergeCell ref="BU10:BY10"/>
    <mergeCell ref="BB10:BF10"/>
    <mergeCell ref="F2:F7"/>
    <mergeCell ref="A40:A44"/>
    <mergeCell ref="A26:A30"/>
    <mergeCell ref="A13:A14"/>
    <mergeCell ref="A11:A12"/>
    <mergeCell ref="A15:A16"/>
    <mergeCell ref="D10:H10"/>
    <mergeCell ref="A21:A25"/>
    <mergeCell ref="A35:A39"/>
    <mergeCell ref="A17:A20"/>
    <mergeCell ref="D9:BA9"/>
    <mergeCell ref="AH10:AL10"/>
    <mergeCell ref="AM10:AQ10"/>
    <mergeCell ref="AR10:AV10"/>
    <mergeCell ref="AW10:BA10"/>
  </mergeCells>
  <pageMargins left="0.7" right="0.7" top="0.75" bottom="0.75" header="0.3" footer="0.3"/>
  <pageSetup paperSize="119" scale="41" orientation="landscape" r:id="rId1"/>
  <headerFooter>
    <oddHeader>&amp;L&amp;18Siemens/Beta&amp;C&amp;18ELM Overall Project Schedule
Environmental Monitoring Summary</oddHeader>
    <oddFooter>&amp;LConfidential&amp;R&amp;D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E1441-ADF0-4A94-B5BF-DB90806237F2}">
  <sheetPr>
    <pageSetUpPr fitToPage="1"/>
  </sheetPr>
  <dimension ref="A1:CQ23"/>
  <sheetViews>
    <sheetView tabSelected="1" zoomScaleNormal="100" workbookViewId="0">
      <selection activeCell="R31" sqref="R31"/>
    </sheetView>
  </sheetViews>
  <sheetFormatPr defaultRowHeight="15" x14ac:dyDescent="0.25"/>
  <cols>
    <col min="1" max="1" width="40.83203125" style="3" customWidth="1"/>
    <col min="2" max="95" width="2.33203125" style="4" customWidth="1"/>
    <col min="96" max="16384" width="9.33203125" style="3"/>
  </cols>
  <sheetData>
    <row r="1" spans="1:95" s="16" customFormat="1" ht="30" customHeight="1" x14ac:dyDescent="0.25">
      <c r="A1" s="13" t="s">
        <v>114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</row>
    <row r="2" spans="1:95" s="16" customFormat="1" ht="15" customHeight="1" thickBot="1" x14ac:dyDescent="0.3">
      <c r="A2" s="73"/>
      <c r="B2" s="73"/>
      <c r="C2" s="73"/>
      <c r="D2" s="73"/>
      <c r="E2" s="73"/>
      <c r="F2" s="73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</row>
    <row r="3" spans="1:95" s="16" customFormat="1" ht="15" customHeight="1" x14ac:dyDescent="0.25">
      <c r="A3" s="136" t="s">
        <v>69</v>
      </c>
      <c r="B3" s="132">
        <v>2019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3"/>
      <c r="AZ3" s="134">
        <v>2020</v>
      </c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5"/>
    </row>
    <row r="4" spans="1:95" s="16" customFormat="1" ht="15" customHeight="1" thickBot="1" x14ac:dyDescent="0.3">
      <c r="A4" s="137"/>
      <c r="B4" s="129" t="s">
        <v>13</v>
      </c>
      <c r="C4" s="130"/>
      <c r="D4" s="130"/>
      <c r="E4" s="130"/>
      <c r="F4" s="130"/>
      <c r="G4" s="130" t="s">
        <v>4</v>
      </c>
      <c r="H4" s="130"/>
      <c r="I4" s="130"/>
      <c r="J4" s="130"/>
      <c r="K4" s="130"/>
      <c r="L4" s="130" t="s">
        <v>3</v>
      </c>
      <c r="M4" s="130"/>
      <c r="N4" s="130"/>
      <c r="O4" s="130"/>
      <c r="P4" s="130"/>
      <c r="Q4" s="130" t="s">
        <v>5</v>
      </c>
      <c r="R4" s="130"/>
      <c r="S4" s="130"/>
      <c r="T4" s="130"/>
      <c r="U4" s="130"/>
      <c r="V4" s="130" t="s">
        <v>6</v>
      </c>
      <c r="W4" s="130"/>
      <c r="X4" s="130"/>
      <c r="Y4" s="130"/>
      <c r="Z4" s="130"/>
      <c r="AA4" s="130" t="s">
        <v>7</v>
      </c>
      <c r="AB4" s="130"/>
      <c r="AC4" s="130"/>
      <c r="AD4" s="130"/>
      <c r="AE4" s="130"/>
      <c r="AF4" s="130" t="s">
        <v>24</v>
      </c>
      <c r="AG4" s="130"/>
      <c r="AH4" s="130"/>
      <c r="AI4" s="130"/>
      <c r="AJ4" s="130"/>
      <c r="AK4" s="130" t="s">
        <v>8</v>
      </c>
      <c r="AL4" s="130"/>
      <c r="AM4" s="130"/>
      <c r="AN4" s="130"/>
      <c r="AO4" s="130"/>
      <c r="AP4" s="130" t="s">
        <v>9</v>
      </c>
      <c r="AQ4" s="130"/>
      <c r="AR4" s="130"/>
      <c r="AS4" s="130"/>
      <c r="AT4" s="130"/>
      <c r="AU4" s="130" t="s">
        <v>10</v>
      </c>
      <c r="AV4" s="130"/>
      <c r="AW4" s="130"/>
      <c r="AX4" s="130"/>
      <c r="AY4" s="130"/>
      <c r="AZ4" s="130" t="s">
        <v>11</v>
      </c>
      <c r="BA4" s="130"/>
      <c r="BB4" s="130"/>
      <c r="BC4" s="130"/>
      <c r="BD4" s="130"/>
      <c r="BE4" s="130" t="s">
        <v>12</v>
      </c>
      <c r="BF4" s="130"/>
      <c r="BG4" s="130"/>
      <c r="BH4" s="130"/>
      <c r="BI4" s="130" t="s">
        <v>13</v>
      </c>
      <c r="BJ4" s="130"/>
      <c r="BK4" s="130"/>
      <c r="BL4" s="130"/>
      <c r="BM4" s="130"/>
      <c r="BN4" s="130" t="s">
        <v>4</v>
      </c>
      <c r="BO4" s="130"/>
      <c r="BP4" s="130"/>
      <c r="BQ4" s="130"/>
      <c r="BR4" s="130"/>
      <c r="BS4" s="130" t="s">
        <v>3</v>
      </c>
      <c r="BT4" s="130"/>
      <c r="BU4" s="130"/>
      <c r="BV4" s="130"/>
      <c r="BW4" s="130"/>
      <c r="BX4" s="130" t="s">
        <v>5</v>
      </c>
      <c r="BY4" s="130"/>
      <c r="BZ4" s="130"/>
      <c r="CA4" s="130"/>
      <c r="CB4" s="130"/>
      <c r="CC4" s="130" t="s">
        <v>6</v>
      </c>
      <c r="CD4" s="130"/>
      <c r="CE4" s="130"/>
      <c r="CF4" s="130"/>
      <c r="CG4" s="130"/>
      <c r="CH4" s="130" t="s">
        <v>7</v>
      </c>
      <c r="CI4" s="130"/>
      <c r="CJ4" s="130"/>
      <c r="CK4" s="130"/>
      <c r="CL4" s="130"/>
      <c r="CM4" s="130" t="s">
        <v>24</v>
      </c>
      <c r="CN4" s="130"/>
      <c r="CO4" s="130"/>
      <c r="CP4" s="130"/>
      <c r="CQ4" s="138"/>
    </row>
    <row r="5" spans="1:95" s="16" customFormat="1" ht="15" customHeight="1" x14ac:dyDescent="0.25">
      <c r="A5" s="123" t="s">
        <v>32</v>
      </c>
      <c r="B5" s="52"/>
      <c r="C5" s="52"/>
      <c r="D5" s="52"/>
      <c r="E5" s="52"/>
      <c r="F5" s="71" t="s">
        <v>20</v>
      </c>
      <c r="G5" s="54"/>
      <c r="H5" s="54"/>
      <c r="I5" s="54"/>
      <c r="J5" s="54"/>
      <c r="K5" s="52"/>
      <c r="L5" s="54"/>
      <c r="M5" s="54"/>
      <c r="N5" s="54"/>
      <c r="O5" s="54"/>
      <c r="P5" s="54"/>
      <c r="Q5" s="85" t="s">
        <v>62</v>
      </c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6"/>
    </row>
    <row r="6" spans="1:95" s="20" customFormat="1" ht="15" customHeight="1" thickBot="1" x14ac:dyDescent="0.3">
      <c r="A6" s="125"/>
      <c r="B6" s="58"/>
      <c r="C6" s="58"/>
      <c r="D6" s="58"/>
      <c r="E6" s="58"/>
      <c r="F6" s="72"/>
      <c r="G6" s="58"/>
      <c r="H6" s="58"/>
      <c r="I6" s="58"/>
      <c r="J6" s="58"/>
      <c r="K6" s="58"/>
      <c r="L6" s="58"/>
      <c r="M6" s="58"/>
      <c r="N6" s="58"/>
      <c r="O6" s="60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61"/>
    </row>
    <row r="7" spans="1:95" s="16" customFormat="1" ht="15" customHeight="1" x14ac:dyDescent="0.25">
      <c r="A7" s="123" t="s">
        <v>33</v>
      </c>
      <c r="B7" s="52"/>
      <c r="C7" s="52"/>
      <c r="D7" s="52"/>
      <c r="E7" s="52"/>
      <c r="F7" s="52"/>
      <c r="G7" s="52"/>
      <c r="H7" s="52"/>
      <c r="I7" s="52"/>
      <c r="J7" s="52"/>
      <c r="K7" s="54"/>
      <c r="L7" s="52"/>
      <c r="M7" s="52"/>
      <c r="N7" s="52"/>
      <c r="O7" s="53"/>
      <c r="P7" s="53" t="s">
        <v>23</v>
      </c>
      <c r="Q7" s="54"/>
      <c r="R7" s="54"/>
      <c r="S7" s="54"/>
      <c r="T7" s="54"/>
      <c r="U7" s="54"/>
      <c r="V7" s="54"/>
      <c r="W7" s="54"/>
      <c r="X7" s="54"/>
      <c r="Y7" s="54"/>
      <c r="Z7" s="54"/>
      <c r="AA7" s="85" t="s">
        <v>63</v>
      </c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6"/>
    </row>
    <row r="8" spans="1:95" s="20" customFormat="1" ht="15" customHeight="1" thickBot="1" x14ac:dyDescent="0.3">
      <c r="A8" s="125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9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60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61"/>
    </row>
    <row r="9" spans="1:95" s="16" customFormat="1" ht="15" customHeight="1" x14ac:dyDescent="0.25">
      <c r="A9" s="123" t="s">
        <v>34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3" t="s">
        <v>16</v>
      </c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86" t="s">
        <v>61</v>
      </c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6"/>
    </row>
    <row r="10" spans="1:95" s="20" customFormat="1" ht="15" customHeight="1" thickBot="1" x14ac:dyDescent="0.3">
      <c r="A10" s="125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70"/>
      <c r="Z10" s="70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9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60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61"/>
    </row>
    <row r="11" spans="1:95" s="16" customFormat="1" ht="15" customHeight="1" x14ac:dyDescent="0.25">
      <c r="A11" s="124" t="s">
        <v>39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21" t="s">
        <v>19</v>
      </c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104" t="s">
        <v>73</v>
      </c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03" t="s">
        <v>72</v>
      </c>
      <c r="BP11" s="51"/>
      <c r="BQ11" s="51"/>
      <c r="BR11" s="51"/>
      <c r="BS11" s="51"/>
      <c r="BT11" s="51"/>
      <c r="BU11" s="51"/>
      <c r="BV11" s="51"/>
      <c r="BW11" s="17"/>
      <c r="BX11" s="51"/>
      <c r="BY11" s="102" t="s">
        <v>71</v>
      </c>
      <c r="BZ11" s="17"/>
      <c r="CA11" s="17"/>
      <c r="CB11" s="17"/>
      <c r="CC11" s="17"/>
      <c r="CD11" s="17"/>
      <c r="CE11" s="17"/>
      <c r="CF11" s="17"/>
      <c r="CG11" s="17"/>
      <c r="CH11" s="19"/>
      <c r="CI11" s="17"/>
      <c r="CJ11" s="17"/>
      <c r="CK11" s="17"/>
      <c r="CL11" s="17"/>
      <c r="CM11" s="17"/>
      <c r="CN11" s="17"/>
      <c r="CO11" s="17"/>
      <c r="CP11" s="17"/>
      <c r="CQ11" s="57"/>
    </row>
    <row r="12" spans="1:95" s="16" customFormat="1" ht="15" customHeight="1" thickBot="1" x14ac:dyDescent="0.3">
      <c r="A12" s="125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9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60"/>
      <c r="CI12" s="58"/>
      <c r="CJ12" s="58"/>
      <c r="CK12" s="58"/>
      <c r="CL12" s="58"/>
      <c r="CM12" s="58"/>
      <c r="CN12" s="58"/>
      <c r="CO12" s="58"/>
      <c r="CP12" s="58"/>
      <c r="CQ12" s="61"/>
    </row>
    <row r="13" spans="1:95" s="16" customFormat="1" ht="15" customHeight="1" x14ac:dyDescent="0.25">
      <c r="A13" s="123" t="s">
        <v>37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Q13" s="17"/>
      <c r="R13" s="53" t="s">
        <v>21</v>
      </c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104" t="s">
        <v>76</v>
      </c>
      <c r="BL13" s="17"/>
      <c r="BM13" s="52"/>
      <c r="BN13" s="52"/>
      <c r="BO13" s="52"/>
      <c r="BP13" s="52"/>
      <c r="BQ13" s="52"/>
      <c r="BR13" s="52"/>
      <c r="BS13" s="52"/>
      <c r="BT13" s="103" t="s">
        <v>77</v>
      </c>
      <c r="BU13" s="51"/>
      <c r="BV13" s="51"/>
      <c r="BW13" s="51"/>
      <c r="BX13" s="51"/>
      <c r="BY13" s="51"/>
      <c r="BZ13" s="51"/>
      <c r="CA13" s="51"/>
      <c r="CB13" s="104" t="s">
        <v>78</v>
      </c>
      <c r="CC13" s="52"/>
      <c r="CD13" s="52"/>
      <c r="CE13" s="52"/>
      <c r="CF13" s="52"/>
      <c r="CG13" s="52"/>
      <c r="CH13" s="52"/>
      <c r="CJ13" s="52"/>
      <c r="CK13" s="52"/>
      <c r="CL13" s="52"/>
      <c r="CM13" s="52"/>
      <c r="CN13" s="52"/>
      <c r="CO13" s="52"/>
      <c r="CP13" s="52"/>
      <c r="CQ13" s="56"/>
    </row>
    <row r="14" spans="1:95" s="20" customFormat="1" ht="15" customHeight="1" thickBot="1" x14ac:dyDescent="0.3">
      <c r="A14" s="125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9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60"/>
      <c r="CJ14" s="58"/>
      <c r="CK14" s="58"/>
      <c r="CL14" s="58"/>
      <c r="CM14" s="58"/>
      <c r="CN14" s="58"/>
      <c r="CO14" s="58"/>
      <c r="CP14" s="58"/>
      <c r="CQ14" s="61"/>
    </row>
    <row r="15" spans="1:95" s="16" customFormat="1" ht="15" customHeight="1" x14ac:dyDescent="0.25">
      <c r="A15" s="126" t="s">
        <v>35</v>
      </c>
      <c r="B15" s="52"/>
      <c r="C15" s="52"/>
      <c r="D15" s="52"/>
      <c r="E15" s="52"/>
      <c r="F15" s="87" t="s">
        <v>20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104" t="s">
        <v>83</v>
      </c>
      <c r="AC15" s="52"/>
      <c r="AD15" s="52"/>
      <c r="AE15" s="52"/>
      <c r="AF15" s="52"/>
      <c r="AG15" s="52"/>
      <c r="AH15" s="52"/>
      <c r="AI15" s="52"/>
      <c r="AJ15" s="55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6"/>
    </row>
    <row r="16" spans="1:95" s="20" customFormat="1" ht="15" customHeight="1" thickBot="1" x14ac:dyDescent="0.3">
      <c r="A16" s="128"/>
      <c r="B16" s="58"/>
      <c r="C16" s="58"/>
      <c r="D16" s="58"/>
      <c r="E16" s="58"/>
      <c r="F16" s="59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60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61"/>
    </row>
    <row r="17" spans="1:95" s="16" customFormat="1" ht="15" customHeight="1" x14ac:dyDescent="0.25">
      <c r="A17" s="124" t="s">
        <v>40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1" t="s">
        <v>16</v>
      </c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104" t="s">
        <v>85</v>
      </c>
      <c r="BM17" s="17"/>
      <c r="BN17" s="17"/>
      <c r="BO17" s="17"/>
      <c r="BP17" s="19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57"/>
    </row>
    <row r="18" spans="1:95" s="20" customFormat="1" ht="15" customHeight="1" thickBot="1" x14ac:dyDescent="0.3">
      <c r="A18" s="125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9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60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61"/>
    </row>
    <row r="19" spans="1:95" s="16" customFormat="1" ht="15" customHeight="1" x14ac:dyDescent="0.25">
      <c r="A19" s="123" t="s">
        <v>38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3" t="s">
        <v>22</v>
      </c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2"/>
      <c r="BI19" s="52"/>
      <c r="BJ19" s="52"/>
      <c r="BK19" s="51"/>
      <c r="BL19" s="51"/>
      <c r="BM19" s="51"/>
      <c r="BN19" s="51"/>
      <c r="BO19" s="51"/>
      <c r="BP19" s="51"/>
      <c r="BQ19" s="104" t="s">
        <v>88</v>
      </c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6"/>
    </row>
    <row r="20" spans="1:95" s="20" customFormat="1" ht="15" customHeight="1" thickBot="1" x14ac:dyDescent="0.3">
      <c r="A20" s="125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60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61"/>
    </row>
    <row r="21" spans="1:95" s="16" customFormat="1" ht="15" customHeight="1" x14ac:dyDescent="0.25">
      <c r="A21" s="123" t="s">
        <v>36</v>
      </c>
      <c r="B21" s="52"/>
      <c r="C21" s="52"/>
      <c r="D21" s="52"/>
      <c r="E21" s="52"/>
      <c r="G21" s="87" t="s">
        <v>68</v>
      </c>
      <c r="H21" s="18"/>
      <c r="I21" s="18"/>
      <c r="J21" s="18"/>
      <c r="K21" s="18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04"/>
      <c r="AO21" s="74"/>
      <c r="AP21" s="74"/>
      <c r="AQ21" s="103"/>
      <c r="AR21" s="18"/>
      <c r="AS21" s="18"/>
      <c r="AT21" s="18"/>
      <c r="AU21" s="18"/>
      <c r="AV21" s="18"/>
      <c r="AW21" s="18"/>
      <c r="AX21" s="104" t="s">
        <v>92</v>
      </c>
      <c r="AY21" s="74"/>
      <c r="AZ21" s="74"/>
      <c r="BA21" s="74"/>
      <c r="BB21" s="74"/>
      <c r="BC21" s="74"/>
      <c r="BD21" s="74"/>
      <c r="BE21" s="18"/>
      <c r="BF21" s="104" t="s">
        <v>93</v>
      </c>
      <c r="BG21" s="74"/>
      <c r="BH21" s="74"/>
      <c r="BI21" s="74"/>
      <c r="BJ21" s="74"/>
      <c r="BK21" s="74"/>
      <c r="BL21" s="74"/>
      <c r="BM21" s="74"/>
      <c r="BN21" s="74"/>
      <c r="BO21" s="74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6"/>
    </row>
    <row r="22" spans="1:95" s="16" customFormat="1" ht="15" customHeight="1" thickBot="1" x14ac:dyDescent="0.3">
      <c r="A22" s="125"/>
      <c r="B22" s="58"/>
      <c r="C22" s="58"/>
      <c r="D22" s="58"/>
      <c r="E22" s="58"/>
      <c r="F22" s="59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60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61"/>
    </row>
    <row r="23" spans="1:95" s="16" customFormat="1" ht="15" customHeight="1" x14ac:dyDescent="0.25">
      <c r="A23" s="3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23"/>
      <c r="AL23" s="17"/>
      <c r="AM23" s="17"/>
      <c r="AN23" s="17"/>
      <c r="AO23" s="17"/>
      <c r="AP23" s="17"/>
      <c r="AQ23" s="17"/>
      <c r="AR23" s="17"/>
      <c r="AS23" s="21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9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</row>
  </sheetData>
  <mergeCells count="31">
    <mergeCell ref="A11:A12"/>
    <mergeCell ref="BE4:BH4"/>
    <mergeCell ref="BI4:BM4"/>
    <mergeCell ref="BN4:BR4"/>
    <mergeCell ref="BS4:BW4"/>
    <mergeCell ref="AA4:AE4"/>
    <mergeCell ref="AF4:AJ4"/>
    <mergeCell ref="AK4:AO4"/>
    <mergeCell ref="AP4:AT4"/>
    <mergeCell ref="AU4:AY4"/>
    <mergeCell ref="AZ4:BD4"/>
    <mergeCell ref="A3:A4"/>
    <mergeCell ref="B3:AY3"/>
    <mergeCell ref="AZ3:CQ3"/>
    <mergeCell ref="B4:F4"/>
    <mergeCell ref="G4:K4"/>
    <mergeCell ref="CH4:CL4"/>
    <mergeCell ref="CM4:CQ4"/>
    <mergeCell ref="A5:A6"/>
    <mergeCell ref="A7:A8"/>
    <mergeCell ref="A9:A10"/>
    <mergeCell ref="BX4:CB4"/>
    <mergeCell ref="CC4:CG4"/>
    <mergeCell ref="L4:P4"/>
    <mergeCell ref="Q4:U4"/>
    <mergeCell ref="V4:Z4"/>
    <mergeCell ref="A13:A14"/>
    <mergeCell ref="A15:A16"/>
    <mergeCell ref="A17:A18"/>
    <mergeCell ref="A19:A20"/>
    <mergeCell ref="A21:A22"/>
  </mergeCells>
  <pageMargins left="0.7" right="0.7" top="0.75" bottom="0.75" header="0.3" footer="0.3"/>
  <pageSetup paperSize="119" scale="41" orientation="landscape" r:id="rId1"/>
  <headerFooter>
    <oddHeader>&amp;L&amp;18Siemens/Beta&amp;C&amp;18ELM Overall Project Schedule
Environmental Monitoring Summary</oddHeader>
    <oddFooter>&amp;LConfidential&amp;R&amp;D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Beta Schedule Summary</vt:lpstr>
      <vt:lpstr>Beta Construction Workforce</vt:lpstr>
      <vt:lpstr>Beta Construction Sequencing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CE_Spreadsheet_Beta aug 2017.xls</dc:title>
  <dc:creator>ndebardeleben</dc:creator>
  <cp:lastModifiedBy>Dane Anderson</cp:lastModifiedBy>
  <cp:lastPrinted>2018-06-13T15:23:59Z</cp:lastPrinted>
  <dcterms:created xsi:type="dcterms:W3CDTF">2018-05-04T08:36:07Z</dcterms:created>
  <dcterms:modified xsi:type="dcterms:W3CDTF">2018-06-28T15:47:12Z</dcterms:modified>
</cp:coreProperties>
</file>